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25" windowWidth="20731" windowHeight="11398" tabRatio="734" activeTab="4"/>
  </bookViews>
  <sheets>
    <sheet name="Portfolio Report at 30.06.2017" sheetId="1" r:id="rId1"/>
    <sheet name="Treasury Report at 30.06.2017" sheetId="2" r:id="rId2"/>
    <sheet name="Funds Utilisaton for the Year" sheetId="3" r:id="rId3"/>
    <sheet name="Funds Utilisation at 30.06.2017" sheetId="4" r:id="rId4"/>
    <sheet name="Village Financials &amp; Budget" sheetId="5" r:id="rId5"/>
  </sheets>
  <definedNames>
    <definedName name="_xlnm.Print_Area" localSheetId="3">'Funds Utilisation at 30.06.2017'!$A$1:$I$54</definedName>
    <definedName name="_xlnm.Print_Area" localSheetId="2">'Funds Utilisaton for the Year'!$A$1:$I$56</definedName>
    <definedName name="_xlnm.Print_Area" localSheetId="1">'Treasury Report at 30.06.2017'!$A$1:$O$85</definedName>
  </definedNames>
  <calcPr fullCalcOnLoad="1"/>
</workbook>
</file>

<file path=xl/sharedStrings.xml><?xml version="1.0" encoding="utf-8"?>
<sst xmlns="http://schemas.openxmlformats.org/spreadsheetml/2006/main" count="264" uniqueCount="215">
  <si>
    <t>4.</t>
  </si>
  <si>
    <t>EVERGREEN LIFESTYLE BROADACRES</t>
  </si>
  <si>
    <t>RESIDENT'S COMMITTEE</t>
  </si>
  <si>
    <t>SUMMARY OF RECEIPTS AND PAYMENTS</t>
  </si>
  <si>
    <t>Notes</t>
  </si>
  <si>
    <t>Cumulative</t>
  </si>
  <si>
    <t>RECEIPTS</t>
  </si>
  <si>
    <t>Voluntary Contributions from Residents</t>
  </si>
  <si>
    <t>1.</t>
  </si>
  <si>
    <t>6.</t>
  </si>
  <si>
    <t>2.</t>
  </si>
  <si>
    <t>Proceeds from "100+ Club"</t>
  </si>
  <si>
    <t>3.</t>
  </si>
  <si>
    <t>Lyn Huddy Memorial</t>
  </si>
  <si>
    <t>Bank Interest</t>
  </si>
  <si>
    <t>Proceeds from Functions</t>
  </si>
  <si>
    <t>&lt;-- Report on offset only of these lines --&gt;</t>
  </si>
  <si>
    <t>TOTAL RECEIPTS</t>
  </si>
  <si>
    <t>PAYMENTS</t>
  </si>
  <si>
    <t>Contributions from Residents &amp; Families</t>
  </si>
  <si>
    <t>Cost of Trees, Shrubs,Compost &amp; Labour</t>
  </si>
  <si>
    <t>Expenses (Gratuities for Assistants)</t>
  </si>
  <si>
    <t>5.</t>
  </si>
  <si>
    <t>Bank Charges</t>
  </si>
  <si>
    <t>Equipment for Functions</t>
  </si>
  <si>
    <t>Cost of Functions</t>
  </si>
  <si>
    <t>7.</t>
  </si>
  <si>
    <t>8.</t>
  </si>
  <si>
    <t>TOTAL PAYMENTS</t>
  </si>
  <si>
    <t>NET RECEIPTS OVER PAYMENTS</t>
  </si>
  <si>
    <t>MADE UP AS:</t>
  </si>
  <si>
    <t>Bank</t>
  </si>
  <si>
    <t>Cash on Hand</t>
  </si>
  <si>
    <t>Social Portfolio Petty Cash Float</t>
  </si>
  <si>
    <t>9.</t>
  </si>
  <si>
    <t>TOTAL FUNDS ON HAND</t>
  </si>
  <si>
    <t>Parkland Maintenance</t>
  </si>
  <si>
    <t>10.</t>
  </si>
  <si>
    <t>Social Portfolio Float</t>
  </si>
  <si>
    <t>Available Funds</t>
  </si>
  <si>
    <t>Notes:</t>
  </si>
  <si>
    <t>EVERGREEN LIFESTYLE - BROADACRES</t>
  </si>
  <si>
    <t>RESIDENTS COMMITTEE</t>
  </si>
  <si>
    <t>Lifestyles Broadacres Residents Committee.</t>
  </si>
  <si>
    <t>The funds of the Residents Committee are intended to be utilised for subsidising residents' functions, contributing</t>
  </si>
  <si>
    <t>to activities (e.g. Arbor Day), social functions, farewell presentations to Evergreen Staff, gifts to speakers at functions,</t>
  </si>
  <si>
    <t>and other expenses on behalf of or for the benefit of Evergreen Residents.</t>
  </si>
  <si>
    <t>REVENUE</t>
  </si>
  <si>
    <t>The initial source of revenue was a unanimously approved once-off contribution by Residents of Phase 1 of R100 per</t>
  </si>
  <si>
    <t>resident in order to give the Rescom some capital to start with.</t>
  </si>
  <si>
    <t>Once again an appeal is made to all new residents to likewise contribute an amount of  R100 per person to the</t>
  </si>
  <si>
    <t>The principal source of revenue remains the extremely popular "100 Club", which, due to the growth of the Village,</t>
  </si>
  <si>
    <t>EXPENDITURE</t>
  </si>
  <si>
    <t>SPECIAL APPEALS</t>
  </si>
  <si>
    <t>As in the previous year, residents were asked to make a voluntary contribution to be distributed as a Christmas</t>
  </si>
  <si>
    <t>NET RESULT</t>
  </si>
  <si>
    <t>Receipts</t>
  </si>
  <si>
    <t>Expenses</t>
  </si>
  <si>
    <t>Start-up Fund</t>
  </si>
  <si>
    <t>100+ Club</t>
  </si>
  <si>
    <t>Christmas Appeals</t>
  </si>
  <si>
    <t>Staff Farewell Presentations</t>
  </si>
  <si>
    <t>Lyn Huddy's Memorial</t>
  </si>
  <si>
    <t>Social Functions</t>
  </si>
  <si>
    <t>Durban July Sweepstakes</t>
  </si>
  <si>
    <t>Sales of Work</t>
  </si>
  <si>
    <t>Sale of CD's</t>
  </si>
  <si>
    <t>Fun Walk</t>
  </si>
  <si>
    <t>Arbor Days</t>
  </si>
  <si>
    <t>Residents</t>
  </si>
  <si>
    <t>Clubhouse Equipment</t>
  </si>
  <si>
    <t>Bank Account Interest &amp; Fees</t>
  </si>
  <si>
    <t>ResCom Office Supplies</t>
  </si>
  <si>
    <t>ResCom Fund Balance at Date</t>
  </si>
  <si>
    <t>Cash</t>
  </si>
  <si>
    <t xml:space="preserve">Social </t>
  </si>
  <si>
    <t>Rescom Fund. I am pleased to report that we have now received, in total,  an amount of R8 800.</t>
  </si>
  <si>
    <t>been distributed as prizes.</t>
  </si>
  <si>
    <r>
      <t>10</t>
    </r>
    <r>
      <rPr>
        <sz val="11"/>
        <rFont val="Calibri"/>
        <family val="2"/>
      </rPr>
      <t>. Funds Available Detail</t>
    </r>
  </si>
  <si>
    <t>Feb 2016</t>
  </si>
  <si>
    <t>Income</t>
  </si>
  <si>
    <t>Rand</t>
  </si>
  <si>
    <t>that could improve the management of the village financial position.</t>
  </si>
  <si>
    <t>Less Contractual Expenses</t>
  </si>
  <si>
    <t>Less Non-Contractual Expenses</t>
  </si>
  <si>
    <t>Profit before Non-contractual Expenses</t>
  </si>
  <si>
    <t>Feb 2017</t>
  </si>
  <si>
    <r>
      <t xml:space="preserve">Net Receipts/ </t>
    </r>
    <r>
      <rPr>
        <b/>
        <sz val="11"/>
        <color indexed="10"/>
        <rFont val="Calibri"/>
        <family val="2"/>
      </rPr>
      <t>(Expenses)</t>
    </r>
  </si>
  <si>
    <t>MEMO: Funds available after providing for known future expenses.</t>
  </si>
  <si>
    <t>removes the need for the village to be accountable for ongoing unit sales.</t>
  </si>
  <si>
    <t>for sale, not only once the unit's Life Rights are purchased. This has been the practice since Day 1, and</t>
  </si>
  <si>
    <t>I have pleasure in presenting the Financial Statement for the fourth year's financial activities of the Evergreen</t>
  </si>
  <si>
    <t>FOR THE PERIOD 1 JULY 2016 TO 30 JUNE 2017 (12 MONTHS)</t>
  </si>
  <si>
    <t>VILLAGE FINANCIAL RESULTS TO FEBRUARY 2017 AND  BUDGET TO FEBRUARY 2018</t>
  </si>
  <si>
    <t>Clubhouse &amp; Social Equipment</t>
  </si>
  <si>
    <t>Gifts, Presentations &amp; Donations</t>
  </si>
  <si>
    <t>Activity</t>
  </si>
  <si>
    <t>Staff Christmas Appeals</t>
  </si>
  <si>
    <t>Residents Annual &amp; Midterm Meetings</t>
  </si>
  <si>
    <t>Arbor Days:</t>
  </si>
  <si>
    <t>Families</t>
  </si>
  <si>
    <t>Evergreen</t>
  </si>
  <si>
    <t>ResCom Office Supplies &amp; Expenses</t>
  </si>
  <si>
    <t xml:space="preserve">Memo: Receipts from Residents only </t>
  </si>
  <si>
    <t>TOTAL</t>
  </si>
  <si>
    <t>RECEIPTS AND EXPENSES OF RESCOM FUNDS</t>
  </si>
  <si>
    <t>FROM INCEPTION (1 FEBRUARY 2013) TO 30 JUNE 2017</t>
  </si>
  <si>
    <t>FOR THE YEAR 1 JULY 2016 TO 30 JUNE 2017</t>
  </si>
  <si>
    <t>B/Fwd from 30 Jun 2016</t>
  </si>
  <si>
    <t>Christmas Appeal 2016</t>
  </si>
  <si>
    <t>Arbor Day 2016</t>
  </si>
  <si>
    <t>Expenses (Refreshments)</t>
  </si>
  <si>
    <t>4th Resident's Annual Meeting Snacks</t>
  </si>
  <si>
    <t>Mid-term Residents Report back Meeting</t>
  </si>
  <si>
    <t>Current Year</t>
  </si>
  <si>
    <t>1 July 2016 to Date</t>
  </si>
  <si>
    <t>Contribution from Evergreen</t>
  </si>
  <si>
    <t>Parkland Maintenance &amp; Improvement</t>
  </si>
  <si>
    <t>Purchase Firebowl for Braai Functions</t>
  </si>
  <si>
    <t>4th Anniversary Photobook/Billiard Rules Poster</t>
  </si>
  <si>
    <t>Wheels &amp; Frame for Communal Braai</t>
  </si>
  <si>
    <t>Varnishing of Clubhouse Table</t>
  </si>
  <si>
    <t>White Elephant Sale &amp; Raffle</t>
  </si>
  <si>
    <t>Since  inception R8 800 has been contributed.</t>
  </si>
  <si>
    <t>Draw held on 31 May 2017. Next draw planned for August 2017.</t>
  </si>
  <si>
    <t>Since inception R54 200 has been contributed to Rescom funds and R53 800 paid out as prizes.</t>
  </si>
  <si>
    <t>R1 100 Donation from family via Viv Pike, R588 Books Purchased for Library.</t>
  </si>
  <si>
    <t>R2 000 July 2016 Durban July Sweepstakes., R250 Sale of Work Tables, R2 093 White Elephant Sale</t>
  </si>
  <si>
    <t>and Raffle, R175 Donated Theatre Ticket, R1 832 Henri's Birthday Collection.</t>
  </si>
  <si>
    <t>R1 000 July 2016 Durban July prizes, R690 Wimbledon men's final champagne &amp; strawberries,</t>
  </si>
  <si>
    <t>R508 Guest Speaker Functions, R391 Arbor &amp; Autumn Day Braais, R966 Function Decorations,</t>
  </si>
  <si>
    <t>R800 Birthday Cake (Henri), R281 Literary Club Lunch, R948 New Residents Dinner, R80 Movie Morning,</t>
  </si>
  <si>
    <t>R503 Lunch: Segovia Singers.</t>
  </si>
  <si>
    <t>R500 Engagement gift (Eugene Schwartz), R719 Final cost of Photobook (Jill Blignaut), R49 Social</t>
  </si>
  <si>
    <t>Evening dinner (Jill Blignaut), R789 Flowers, R1 885 Cards &amp; Gifts, R201 Literary Club Bookmarks,</t>
  </si>
  <si>
    <t>R572 Staff Bonus top-up, R280 Gifts to Speakers, R2 249 Charitable Donations.</t>
  </si>
  <si>
    <t>R246 Stakes for marking out flower beds, R280 Long-handled Pool Scoop, R1 880 Bat Houses,.</t>
  </si>
  <si>
    <t>R1,213 Water Testing, R1 087 Turf Valve, R482 Pump &amp; Pond Maintenance, R1 000 Tilapia for Ponds,</t>
  </si>
  <si>
    <t>R404 Water Plants for Ponds, R113 Frost Cloth.</t>
  </si>
  <si>
    <t>Topped up to R1 000 in June 2017.</t>
  </si>
  <si>
    <t>ResCom Funds at 01 July 2016</t>
  </si>
  <si>
    <t>ResCom Funds at 30 June 2017</t>
  </si>
  <si>
    <t>Since inception R108 000 has been collected, from which ResCom funds have benefited by R54 200, and R53 800 has</t>
  </si>
  <si>
    <t>The schedules forming this report are:</t>
  </si>
  <si>
    <t xml:space="preserve">   •   The summary of Receipts and Payments for the year ended 30 June 2017</t>
  </si>
  <si>
    <t xml:space="preserve">   •   An analysis of Receipts and their corresponding Expenses for the year ended 30 June 2017</t>
  </si>
  <si>
    <t>has expanded to become the "100+ Club".  During this period there were four draws, and a steady demand for entries.</t>
  </si>
  <si>
    <t>exhibited in the near future.</t>
  </si>
  <si>
    <t>knit blankets for the 2018 Nelson Mandela Blanket Appeal. This is progressing apace, and the results will be</t>
  </si>
  <si>
    <t>which, with the surplus of R24 075 brought forward from the previous year, brings the cumulative surplus to R15 204.</t>
  </si>
  <si>
    <t>The net result of the Revenue and Expenditure of the ResCom for the period under review was a deficit of R 8 871</t>
  </si>
  <si>
    <t>The finances of ResCom remain encouragingly healthy.</t>
  </si>
  <si>
    <t>This is indicative of an increased spend in the year on activities and equipment benefiting all residents.</t>
  </si>
  <si>
    <t>contributed, which was handed out, to grateful thanks, during a Staff New Year function in January 2017.</t>
  </si>
  <si>
    <t>Bonus to all Evergreen and Contractor employees. It is most heartening to report that an amount of R22 930 was</t>
  </si>
  <si>
    <t>Treasurer</t>
  </si>
  <si>
    <t>Cecil Fann</t>
  </si>
  <si>
    <t>Once again, special thanks are due to Ivar and Pat Skanke for collecting the funds and organising the draws.</t>
  </si>
  <si>
    <t>This created an income of R17 200 to Rescom funds, and an amount of R17 300 was distributed as prize money.</t>
  </si>
  <si>
    <t xml:space="preserve">   •   A similar analysis covering the period since inception in February 2013 to 30 June 2017</t>
  </si>
  <si>
    <t>Report (A)</t>
  </si>
  <si>
    <t>Report (B)</t>
  </si>
  <si>
    <t>Report (C)</t>
  </si>
  <si>
    <t>Rescom's main expenses have been the costs of Social Functions (R3 421), Gifts, Presentations &amp; Donations (R6 244),</t>
  </si>
  <si>
    <t>Costs of refreshments at the 4th Residents Annual Meeting and the Mid-term Report back Meeting (R3 183 and R3 289</t>
  </si>
  <si>
    <t>respectively), Parkland Maintenance and Improvement (R6 705), and Clubhouse &amp; Social Equipment (R3 283).</t>
  </si>
  <si>
    <t xml:space="preserve"> Report (A)</t>
  </si>
  <si>
    <t xml:space="preserve">Included in Donations made is R2 249 for the purchase of wool to enable the ladies of the Knit &amp; Natter group to </t>
  </si>
  <si>
    <t>Feb 2018</t>
  </si>
  <si>
    <t>Surplus/(Deficit)</t>
  </si>
  <si>
    <t>accounts for future ongoing or unplanned maintenance expenses. This provision is funded from any</t>
  </si>
  <si>
    <t>surplus achieved.</t>
  </si>
  <si>
    <t>in 2017/2018 no further provision is budgeted for.</t>
  </si>
  <si>
    <t>Surplus before Head Office contribution</t>
  </si>
  <si>
    <t>Deficit for the year</t>
  </si>
  <si>
    <t>by a further 47 units.</t>
  </si>
  <si>
    <t>operating costs being funded from phased levy income i.e Phases 1 and 2 comprising 83 units, and Phase 3</t>
  </si>
  <si>
    <t xml:space="preserve">  [See below]</t>
  </si>
  <si>
    <t>Less Head Office contribution</t>
  </si>
  <si>
    <t>Finance Portfolio</t>
  </si>
  <si>
    <t>to a surplus, as shown below:</t>
  </si>
  <si>
    <t xml:space="preserve">   Resulting from recent legislation, all developments such as ours are required to create a provision in the</t>
  </si>
  <si>
    <t xml:space="preserve">   An amount of R205 668 was provided for in the 2016/2017 results, but as a result of the planned deficit</t>
  </si>
  <si>
    <t xml:space="preserve">   Evergreen management has confirmed that this will not jeopardize any necessary maintenance</t>
  </si>
  <si>
    <t xml:space="preserve">   The phased levy income is accounted for in the village accounts when units are released by the developer</t>
  </si>
  <si>
    <t xml:space="preserve">   For the previous two years the village operated at a planned loss, arising from the start-up and fixed </t>
  </si>
  <si>
    <t xml:space="preserve">   In summary, the 2017/2018 budget looks like this:</t>
  </si>
  <si>
    <t>R23 500 Distributed in January 2017.</t>
  </si>
  <si>
    <t>TREASURY FINANCIAL REPORT FOR THE PERIOD 1st JULY 2016 TO 30th JUNE 2017</t>
  </si>
  <si>
    <t xml:space="preserve">   This resulted in the village operating at a deficit until February 2016, and turning the corner in February 2017,</t>
  </si>
  <si>
    <t>Snacks for RARM</t>
  </si>
  <si>
    <t>Known future expenses</t>
  </si>
  <si>
    <t>Total Funds on hand</t>
  </si>
  <si>
    <t xml:space="preserve">   In the case of our village we believe it removes the opportunity to enjoy the benefits of an operating surplus</t>
  </si>
  <si>
    <t>Year Ending</t>
  </si>
  <si>
    <t xml:space="preserve">  [Bistro &amp; Healthcare]</t>
  </si>
  <si>
    <t xml:space="preserve">   While ResCom agrees in principle to a contribution for this purpose, the definition of it, and clarification of</t>
  </si>
  <si>
    <t>To date no response to the above has been received and we recommend that the matter be raised at the AGM</t>
  </si>
  <si>
    <t>as at May 2017.</t>
  </si>
  <si>
    <t xml:space="preserve">   As regards the latest available financial results for this year, the village accounts reflect a loss of R251 858</t>
  </si>
  <si>
    <t>This is essentially due to the imposition of R195 000 charged thus far to fund Head Office expenses.</t>
  </si>
  <si>
    <t xml:space="preserve">  - definition of the nature and scope of exterior maintenance of housing units;</t>
  </si>
  <si>
    <t>on 8th August 2017 if no satisfactory reply is received before then.</t>
  </si>
  <si>
    <t xml:space="preserve">   In a wholly unexpected development, Evergreen management have unilaterally implemented, in all</t>
  </si>
  <si>
    <t>villages, a charge to contribute to Head Office expenses. This contribution has been set at a rate of R500 per</t>
  </si>
  <si>
    <t>further matters remains outstanding, viz.:</t>
  </si>
  <si>
    <t>unit per month and is charged to the village expenses, not to the resident's levies..</t>
  </si>
  <si>
    <t>The apartments are scheduled for construction during the budget period.</t>
  </si>
  <si>
    <t xml:space="preserve">   ResCom continues to maintain regular contact with Evergreen management to both seek opportunities or anticipate risks</t>
  </si>
  <si>
    <t>until such time as the additional income derived from the apartments becomes available.</t>
  </si>
  <si>
    <t xml:space="preserve">   - the absence of the legal requirement for a provision for future village maintenance expenses.</t>
  </si>
  <si>
    <t xml:space="preserve">   - a common approach to levy increases in the present three phases of the village;</t>
  </si>
  <si>
    <t>expense. This will be closely monitored by ResCom.</t>
  </si>
  <si>
    <t>With regard to the annual Arbor Day activities, no donations will be sought this year as Evergreen management have</t>
  </si>
  <si>
    <t>donated an amount of R8 000 for the purchase of additional trees for the occasion.</t>
  </si>
</sst>
</file>

<file path=xl/styles.xml><?xml version="1.0" encoding="utf-8"?>
<styleSheet xmlns="http://schemas.openxmlformats.org/spreadsheetml/2006/main">
  <numFmts count="6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 &quot;R&quot;* #,##0_ ;_ &quot;R&quot;* \-#,##0_ ;_ &quot;R&quot;* &quot;-&quot;_ ;_ @_ "/>
    <numFmt numFmtId="165" formatCode="_ &quot;R&quot;* #,##0.00_ ;_ &quot;R&quot;* \-#,##0.00_ ;_ &quot;R&quot;* &quot;-&quot;??_ ;_ @_ "/>
    <numFmt numFmtId="166" formatCode="#,##0_);\(#,##0\);\-\ "/>
    <numFmt numFmtId="167" formatCode="#,##0.00_);[Red]\(#,##0.00\);\-\ "/>
    <numFmt numFmtId="168" formatCode="#,##0_);[Red]\(#,##0\);\-\ "/>
    <numFmt numFmtId="169" formatCode="#,##0.00_);[Red]\(#,##0.00\);\-\ \ "/>
    <numFmt numFmtId="170" formatCode="#\ ##0.00_);[Red]\(#\ ##0.00\);\-\ "/>
    <numFmt numFmtId="171" formatCode="[$-C09]dd\-mmm\-yy;@"/>
    <numFmt numFmtId="172" formatCode="#,##0.00_);\(#,##0.00\);\-\ "/>
    <numFmt numFmtId="173" formatCode="mmm\-yyyy"/>
    <numFmt numFmtId="174" formatCode="&quot;R&quot;\ #,##0.00"/>
    <numFmt numFmtId="175" formatCode="#,##0.00_ ;[Red]\(#,##0.00\);\-\ "/>
    <numFmt numFmtId="176" formatCode="_ &quot;R&quot;\ * #,##0.000_ ;_ &quot;R&quot;\ * \-#,##0.000_ ;_ &quot;R&quot;\ * &quot;-&quot;??_ ;_ @_ "/>
    <numFmt numFmtId="177" formatCode="#,##0.000_);[Red]\(#,##0.000\);\-\ \ "/>
    <numFmt numFmtId="178" formatCode="0.0"/>
    <numFmt numFmtId="179" formatCode="#,##0.0"/>
    <numFmt numFmtId="180" formatCode="#,##0.0_);[Red]\(#,##0.0\);\-\ "/>
    <numFmt numFmtId="181" formatCode="#,##0.000_);[Red]\(#,##0.000\);\-\ "/>
    <numFmt numFmtId="182" formatCode="#,##0.0000_);[Red]\(#,##0.0000\);\-\ "/>
    <numFmt numFmtId="183" formatCode="#,##0.0_);[Red]\(#,##0.0\);\-\ \ "/>
    <numFmt numFmtId="184" formatCode="#,##0_);[Red]\(#,##0\);\-\ \ "/>
    <numFmt numFmtId="185" formatCode="#,##0.0_);\(#,##0.0\);\-\ "/>
    <numFmt numFmtId="186" formatCode="&quot;R&quot;#,##0;\-&quot;R&quot;#,##0"/>
    <numFmt numFmtId="187" formatCode="&quot;R&quot;#,##0;[Red]\-&quot;R&quot;#,##0"/>
    <numFmt numFmtId="188" formatCode="&quot;R&quot;#,##0.00;\-&quot;R&quot;#,##0.00"/>
    <numFmt numFmtId="189" formatCode="&quot;R&quot;#,##0.00;[Red]\-&quot;R&quot;#,##0.00"/>
    <numFmt numFmtId="190" formatCode="_-&quot;R&quot;* #,##0_-;\-&quot;R&quot;* #,##0_-;_-&quot;R&quot;* &quot;-&quot;_-;_-@_-"/>
    <numFmt numFmtId="191" formatCode="_-* #,##0_-;\-* #,##0_-;_-* &quot;-&quot;_-;_-@_-"/>
    <numFmt numFmtId="192" formatCode="_-&quot;R&quot;* #,##0.00_-;\-&quot;R&quot;* #,##0.00_-;_-&quot;R&quot;* &quot;-&quot;??_-;_-@_-"/>
    <numFmt numFmtId="193" formatCode="_-* #,##0.00_-;\-* #,##0.00_-;_-* &quot;-&quot;??_-;_-@_-"/>
    <numFmt numFmtId="194" formatCode="0.0000000000000"/>
    <numFmt numFmtId="195" formatCode="0.000000000000"/>
    <numFmt numFmtId="196" formatCode="0.00000000000"/>
    <numFmt numFmtId="197" formatCode="0.0000000000"/>
    <numFmt numFmtId="198" formatCode="0.000000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0_);\(#,##0.00\)"/>
    <numFmt numFmtId="206" formatCode="#,##0.0000_);\(#,##0.0000\);\-\ "/>
    <numFmt numFmtId="207" formatCode="0.0%"/>
    <numFmt numFmtId="208" formatCode="\9\9\9\ \9\9\9\-\9\9\9\9"/>
    <numFmt numFmtId="209" formatCode="000\ 000\-0000"/>
    <numFmt numFmtId="210" formatCode="#,##0.00_;\(###0.00\);\-\ "/>
    <numFmt numFmtId="211" formatCode="#,##0.00000_);[Red]\(#,##0.00000\);\-\ "/>
    <numFmt numFmtId="212" formatCode="#,##0.0000_);[Red]\(#,##0.0000\);\-\ \ "/>
    <numFmt numFmtId="213" formatCode="&quot;R&quot;#,##0.00"/>
    <numFmt numFmtId="214" formatCode="000"/>
    <numFmt numFmtId="215" formatCode="##\ ##0.00_);[Red]\(##\ ##0.00\);\-\ "/>
    <numFmt numFmtId="216" formatCode="#####\ ##0.00_);[Red]\(#####\ ##0.00\);\-\ "/>
    <numFmt numFmtId="217" formatCode="#####\ ##0.000_);[Red]\(#####\ ##0.000\);\-\ "/>
  </numFmts>
  <fonts count="30"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8"/>
      <name val="Calibri"/>
      <family val="2"/>
    </font>
    <font>
      <u val="single"/>
      <sz val="11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1"/>
      <color indexed="17"/>
      <name val="Wingdings 2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167" fontId="21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166" fontId="21" fillId="0" borderId="0" xfId="0" applyNumberFormat="1" applyFont="1" applyAlignment="1">
      <alignment/>
    </xf>
    <xf numFmtId="0" fontId="21" fillId="0" borderId="12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21" fillId="0" borderId="14" xfId="0" applyFont="1" applyBorder="1" applyAlignment="1">
      <alignment/>
    </xf>
    <xf numFmtId="167" fontId="21" fillId="0" borderId="14" xfId="0" applyNumberFormat="1" applyFont="1" applyBorder="1" applyAlignment="1">
      <alignment/>
    </xf>
    <xf numFmtId="0" fontId="21" fillId="0" borderId="15" xfId="0" applyFont="1" applyBorder="1" applyAlignment="1">
      <alignment/>
    </xf>
    <xf numFmtId="0" fontId="23" fillId="0" borderId="10" xfId="0" applyFont="1" applyBorder="1" applyAlignment="1">
      <alignment/>
    </xf>
    <xf numFmtId="167" fontId="21" fillId="0" borderId="16" xfId="0" applyNumberFormat="1" applyFont="1" applyBorder="1" applyAlignment="1">
      <alignment/>
    </xf>
    <xf numFmtId="49" fontId="24" fillId="0" borderId="17" xfId="0" applyNumberFormat="1" applyFont="1" applyBorder="1" applyAlignment="1">
      <alignment horizontal="center"/>
    </xf>
    <xf numFmtId="0" fontId="23" fillId="0" borderId="12" xfId="0" applyFont="1" applyBorder="1" applyAlignment="1">
      <alignment/>
    </xf>
    <xf numFmtId="0" fontId="21" fillId="0" borderId="0" xfId="0" applyFont="1" applyBorder="1" applyAlignment="1">
      <alignment/>
    </xf>
    <xf numFmtId="167" fontId="21" fillId="0" borderId="0" xfId="0" applyNumberFormat="1" applyFont="1" applyBorder="1" applyAlignment="1">
      <alignment/>
    </xf>
    <xf numFmtId="167" fontId="21" fillId="0" borderId="18" xfId="0" applyNumberFormat="1" applyFont="1" applyBorder="1" applyAlignment="1">
      <alignment horizontal="center" wrapText="1"/>
    </xf>
    <xf numFmtId="49" fontId="25" fillId="0" borderId="19" xfId="0" applyNumberFormat="1" applyFont="1" applyBorder="1" applyAlignment="1">
      <alignment horizontal="center"/>
    </xf>
    <xf numFmtId="167" fontId="21" fillId="0" borderId="0" xfId="0" applyNumberFormat="1" applyFont="1" applyAlignment="1">
      <alignment/>
    </xf>
    <xf numFmtId="49" fontId="21" fillId="0" borderId="19" xfId="0" applyNumberFormat="1" applyFont="1" applyBorder="1" applyAlignment="1">
      <alignment/>
    </xf>
    <xf numFmtId="167" fontId="21" fillId="0" borderId="12" xfId="0" applyNumberFormat="1" applyFont="1" applyBorder="1" applyAlignment="1">
      <alignment horizontal="center" wrapText="1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167" fontId="21" fillId="0" borderId="21" xfId="0" applyNumberFormat="1" applyFont="1" applyBorder="1" applyAlignment="1">
      <alignment/>
    </xf>
    <xf numFmtId="170" fontId="21" fillId="0" borderId="20" xfId="0" applyNumberFormat="1" applyFont="1" applyBorder="1" applyAlignment="1">
      <alignment/>
    </xf>
    <xf numFmtId="170" fontId="21" fillId="0" borderId="22" xfId="0" applyNumberFormat="1" applyFont="1" applyBorder="1" applyAlignment="1">
      <alignment/>
    </xf>
    <xf numFmtId="170" fontId="21" fillId="0" borderId="13" xfId="0" applyNumberFormat="1" applyFont="1" applyBorder="1" applyAlignment="1">
      <alignment/>
    </xf>
    <xf numFmtId="49" fontId="21" fillId="0" borderId="19" xfId="0" applyNumberFormat="1" applyFont="1" applyBorder="1" applyAlignment="1">
      <alignment horizontal="right"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167" fontId="21" fillId="0" borderId="24" xfId="0" applyNumberFormat="1" applyFont="1" applyBorder="1" applyAlignment="1">
      <alignment/>
    </xf>
    <xf numFmtId="170" fontId="21" fillId="0" borderId="23" xfId="0" applyNumberFormat="1" applyFont="1" applyBorder="1" applyAlignment="1">
      <alignment/>
    </xf>
    <xf numFmtId="170" fontId="21" fillId="0" borderId="25" xfId="0" applyNumberFormat="1" applyFont="1" applyBorder="1" applyAlignment="1">
      <alignment/>
    </xf>
    <xf numFmtId="172" fontId="21" fillId="0" borderId="0" xfId="0" applyNumberFormat="1" applyFont="1" applyAlignment="1">
      <alignment/>
    </xf>
    <xf numFmtId="0" fontId="21" fillId="0" borderId="19" xfId="0" applyFont="1" applyBorder="1" applyAlignment="1">
      <alignment/>
    </xf>
    <xf numFmtId="0" fontId="21" fillId="0" borderId="19" xfId="0" applyFont="1" applyFill="1" applyBorder="1" applyAlignment="1">
      <alignment/>
    </xf>
    <xf numFmtId="170" fontId="21" fillId="0" borderId="26" xfId="0" applyNumberFormat="1" applyFont="1" applyBorder="1" applyAlignment="1">
      <alignment/>
    </xf>
    <xf numFmtId="0" fontId="23" fillId="0" borderId="23" xfId="0" applyFont="1" applyBorder="1" applyAlignment="1">
      <alignment/>
    </xf>
    <xf numFmtId="170" fontId="21" fillId="0" borderId="12" xfId="0" applyNumberFormat="1" applyFont="1" applyBorder="1" applyAlignment="1">
      <alignment/>
    </xf>
    <xf numFmtId="170" fontId="21" fillId="0" borderId="19" xfId="0" applyNumberFormat="1" applyFont="1" applyBorder="1" applyAlignment="1">
      <alignment/>
    </xf>
    <xf numFmtId="167" fontId="21" fillId="0" borderId="27" xfId="0" applyNumberFormat="1" applyFont="1" applyBorder="1" applyAlignment="1">
      <alignment/>
    </xf>
    <xf numFmtId="167" fontId="21" fillId="0" borderId="28" xfId="0" applyNumberFormat="1" applyFont="1" applyBorder="1" applyAlignment="1">
      <alignment/>
    </xf>
    <xf numFmtId="172" fontId="21" fillId="0" borderId="0" xfId="0" applyNumberFormat="1" applyFont="1" applyBorder="1" applyAlignment="1">
      <alignment/>
    </xf>
    <xf numFmtId="167" fontId="21" fillId="0" borderId="22" xfId="0" applyNumberFormat="1" applyFont="1" applyBorder="1" applyAlignment="1">
      <alignment/>
    </xf>
    <xf numFmtId="0" fontId="23" fillId="0" borderId="20" xfId="0" applyFont="1" applyBorder="1" applyAlignment="1">
      <alignment/>
    </xf>
    <xf numFmtId="170" fontId="22" fillId="0" borderId="29" xfId="0" applyNumberFormat="1" applyFont="1" applyBorder="1" applyAlignment="1">
      <alignment/>
    </xf>
    <xf numFmtId="172" fontId="21" fillId="0" borderId="12" xfId="0" applyNumberFormat="1" applyFont="1" applyBorder="1" applyAlignment="1">
      <alignment/>
    </xf>
    <xf numFmtId="170" fontId="21" fillId="0" borderId="30" xfId="0" applyNumberFormat="1" applyFont="1" applyBorder="1" applyAlignment="1">
      <alignment/>
    </xf>
    <xf numFmtId="0" fontId="23" fillId="0" borderId="31" xfId="0" applyFont="1" applyBorder="1" applyAlignment="1">
      <alignment/>
    </xf>
    <xf numFmtId="170" fontId="21" fillId="0" borderId="29" xfId="0" applyNumberFormat="1" applyFont="1" applyBorder="1" applyAlignment="1">
      <alignment/>
    </xf>
    <xf numFmtId="0" fontId="23" fillId="0" borderId="11" xfId="0" applyFont="1" applyBorder="1" applyAlignment="1">
      <alignment/>
    </xf>
    <xf numFmtId="170" fontId="21" fillId="0" borderId="0" xfId="0" applyNumberFormat="1" applyFont="1" applyBorder="1" applyAlignment="1">
      <alignment/>
    </xf>
    <xf numFmtId="170" fontId="22" fillId="0" borderId="0" xfId="0" applyNumberFormat="1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1" xfId="0" applyFont="1" applyBorder="1" applyAlignment="1">
      <alignment/>
    </xf>
    <xf numFmtId="172" fontId="22" fillId="0" borderId="33" xfId="0" applyNumberFormat="1" applyFont="1" applyBorder="1" applyAlignment="1">
      <alignment/>
    </xf>
    <xf numFmtId="0" fontId="21" fillId="0" borderId="0" xfId="0" applyFont="1" applyAlignment="1">
      <alignment horizontal="right"/>
    </xf>
    <xf numFmtId="49" fontId="21" fillId="0" borderId="0" xfId="0" applyNumberFormat="1" applyFont="1" applyAlignment="1">
      <alignment/>
    </xf>
    <xf numFmtId="170" fontId="21" fillId="0" borderId="0" xfId="0" applyNumberFormat="1" applyFont="1" applyAlignment="1">
      <alignment/>
    </xf>
    <xf numFmtId="0" fontId="23" fillId="0" borderId="0" xfId="0" applyFont="1" applyAlignment="1">
      <alignment/>
    </xf>
    <xf numFmtId="172" fontId="22" fillId="0" borderId="12" xfId="0" applyNumberFormat="1" applyFont="1" applyBorder="1" applyAlignment="1">
      <alignment/>
    </xf>
    <xf numFmtId="5" fontId="21" fillId="0" borderId="0" xfId="0" applyNumberFormat="1" applyFont="1" applyAlignment="1">
      <alignment/>
    </xf>
    <xf numFmtId="49" fontId="25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/>
    </xf>
    <xf numFmtId="184" fontId="21" fillId="0" borderId="11" xfId="0" applyNumberFormat="1" applyFont="1" applyBorder="1" applyAlignment="1">
      <alignment/>
    </xf>
    <xf numFmtId="184" fontId="21" fillId="0" borderId="0" xfId="0" applyNumberFormat="1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34" xfId="0" applyFont="1" applyBorder="1" applyAlignment="1">
      <alignment/>
    </xf>
    <xf numFmtId="184" fontId="21" fillId="0" borderId="34" xfId="0" applyNumberFormat="1" applyFont="1" applyBorder="1" applyAlignment="1">
      <alignment/>
    </xf>
    <xf numFmtId="184" fontId="21" fillId="0" borderId="13" xfId="0" applyNumberFormat="1" applyFont="1" applyBorder="1" applyAlignment="1">
      <alignment/>
    </xf>
    <xf numFmtId="184" fontId="21" fillId="0" borderId="35" xfId="0" applyNumberFormat="1" applyFont="1" applyBorder="1" applyAlignment="1">
      <alignment/>
    </xf>
    <xf numFmtId="184" fontId="22" fillId="0" borderId="17" xfId="0" applyNumberFormat="1" applyFont="1" applyBorder="1" applyAlignment="1">
      <alignment/>
    </xf>
    <xf numFmtId="184" fontId="21" fillId="0" borderId="14" xfId="0" applyNumberFormat="1" applyFont="1" applyBorder="1" applyAlignment="1">
      <alignment/>
    </xf>
    <xf numFmtId="184" fontId="21" fillId="0" borderId="15" xfId="0" applyNumberFormat="1" applyFont="1" applyBorder="1" applyAlignment="1">
      <alignment/>
    </xf>
    <xf numFmtId="18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184" fontId="28" fillId="0" borderId="36" xfId="0" applyNumberFormat="1" applyFont="1" applyBorder="1" applyAlignment="1">
      <alignment/>
    </xf>
    <xf numFmtId="172" fontId="29" fillId="0" borderId="0" xfId="57" applyNumberFormat="1" applyFont="1" applyBorder="1" applyAlignment="1">
      <alignment horizontal="left"/>
      <protection/>
    </xf>
    <xf numFmtId="168" fontId="21" fillId="0" borderId="37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" fillId="0" borderId="19" xfId="0" applyFont="1" applyBorder="1" applyAlignment="1" applyProtection="1">
      <alignment horizontal="center" textRotation="90"/>
      <protection locked="0"/>
    </xf>
    <xf numFmtId="0" fontId="23" fillId="0" borderId="24" xfId="0" applyFont="1" applyBorder="1" applyAlignment="1">
      <alignment/>
    </xf>
    <xf numFmtId="170" fontId="21" fillId="0" borderId="38" xfId="0" applyNumberFormat="1" applyFont="1" applyBorder="1" applyAlignment="1">
      <alignment/>
    </xf>
    <xf numFmtId="0" fontId="23" fillId="0" borderId="21" xfId="0" applyFont="1" applyBorder="1" applyAlignment="1">
      <alignment/>
    </xf>
    <xf numFmtId="170" fontId="21" fillId="0" borderId="39" xfId="0" applyNumberFormat="1" applyFont="1" applyBorder="1" applyAlignment="1">
      <alignment/>
    </xf>
    <xf numFmtId="0" fontId="21" fillId="0" borderId="18" xfId="0" applyFont="1" applyBorder="1" applyAlignment="1">
      <alignment/>
    </xf>
    <xf numFmtId="0" fontId="23" fillId="0" borderId="14" xfId="0" applyFont="1" applyBorder="1" applyAlignment="1">
      <alignment/>
    </xf>
    <xf numFmtId="172" fontId="22" fillId="0" borderId="17" xfId="0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Alignment="1">
      <alignment horizontal="right"/>
    </xf>
    <xf numFmtId="49" fontId="21" fillId="0" borderId="0" xfId="0" applyNumberFormat="1" applyFont="1" applyAlignment="1">
      <alignment/>
    </xf>
    <xf numFmtId="0" fontId="22" fillId="0" borderId="0" xfId="0" applyFont="1" applyBorder="1" applyAlignment="1">
      <alignment horizontal="center" wrapText="1"/>
    </xf>
    <xf numFmtId="184" fontId="22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/>
    </xf>
    <xf numFmtId="184" fontId="22" fillId="0" borderId="0" xfId="0" applyNumberFormat="1" applyFont="1" applyBorder="1" applyAlignment="1">
      <alignment/>
    </xf>
    <xf numFmtId="0" fontId="22" fillId="0" borderId="16" xfId="0" applyFont="1" applyBorder="1" applyAlignment="1">
      <alignment horizontal="right"/>
    </xf>
    <xf numFmtId="184" fontId="22" fillId="0" borderId="16" xfId="0" applyNumberFormat="1" applyFont="1" applyBorder="1" applyAlignment="1">
      <alignment horizontal="right"/>
    </xf>
    <xf numFmtId="166" fontId="21" fillId="0" borderId="11" xfId="0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22" fillId="0" borderId="33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167" fontId="21" fillId="0" borderId="10" xfId="0" applyNumberFormat="1" applyFont="1" applyBorder="1" applyAlignment="1">
      <alignment horizontal="center" wrapText="1"/>
    </xf>
    <xf numFmtId="167" fontId="21" fillId="0" borderId="31" xfId="0" applyNumberFormat="1" applyFont="1" applyBorder="1" applyAlignment="1">
      <alignment horizontal="center" wrapText="1"/>
    </xf>
    <xf numFmtId="167" fontId="21" fillId="0" borderId="18" xfId="0" applyNumberFormat="1" applyFont="1" applyBorder="1" applyAlignment="1">
      <alignment horizontal="center" wrapText="1"/>
    </xf>
    <xf numFmtId="167" fontId="21" fillId="0" borderId="32" xfId="0" applyNumberFormat="1" applyFont="1" applyBorder="1" applyAlignment="1">
      <alignment horizontal="center" wrapText="1"/>
    </xf>
    <xf numFmtId="167" fontId="22" fillId="0" borderId="31" xfId="0" applyNumberFormat="1" applyFont="1" applyBorder="1" applyAlignment="1">
      <alignment horizontal="center"/>
    </xf>
    <xf numFmtId="167" fontId="22" fillId="0" borderId="15" xfId="0" applyNumberFormat="1" applyFont="1" applyBorder="1" applyAlignment="1">
      <alignment horizontal="center"/>
    </xf>
    <xf numFmtId="167" fontId="23" fillId="0" borderId="10" xfId="0" applyNumberFormat="1" applyFont="1" applyBorder="1" applyAlignment="1">
      <alignment horizontal="center"/>
    </xf>
    <xf numFmtId="167" fontId="23" fillId="0" borderId="16" xfId="0" applyNumberFormat="1" applyFont="1" applyBorder="1" applyAlignment="1">
      <alignment horizontal="center"/>
    </xf>
    <xf numFmtId="184" fontId="22" fillId="0" borderId="18" xfId="0" applyNumberFormat="1" applyFont="1" applyBorder="1" applyAlignment="1">
      <alignment horizontal="center" wrapText="1"/>
    </xf>
    <xf numFmtId="184" fontId="22" fillId="0" borderId="32" xfId="0" applyNumberFormat="1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22" fillId="0" borderId="32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2" fillId="0" borderId="31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49" fontId="21" fillId="0" borderId="14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nce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59</xdr:row>
      <xdr:rowOff>0</xdr:rowOff>
    </xdr:from>
    <xdr:to>
      <xdr:col>1</xdr:col>
      <xdr:colOff>485775</xdr:colOff>
      <xdr:row>62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34525"/>
          <a:ext cx="1009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="95" zoomScaleNormal="95" zoomScalePageLayoutView="0" workbookViewId="0" topLeftCell="A1">
      <selection activeCell="A1" sqref="A1:K1"/>
    </sheetView>
  </sheetViews>
  <sheetFormatPr defaultColWidth="9.16015625" defaultRowHeight="11.25"/>
  <cols>
    <col min="1" max="9" width="9.16015625" style="4" customWidth="1"/>
    <col min="10" max="10" width="18.5" style="4" customWidth="1"/>
    <col min="11" max="11" width="9.66015625" style="4" customWidth="1"/>
    <col min="12" max="12" width="10.66015625" style="4" customWidth="1"/>
    <col min="13" max="13" width="9.16015625" style="4" customWidth="1"/>
    <col min="14" max="15" width="9.16015625" style="59" customWidth="1"/>
    <col min="16" max="16384" width="9.16015625" style="4" customWidth="1"/>
  </cols>
  <sheetData>
    <row r="1" spans="1:11" ht="14.25">
      <c r="A1" s="105" t="s">
        <v>41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ht="9" customHeight="1"/>
    <row r="3" spans="1:11" ht="14.25">
      <c r="A3" s="105" t="s">
        <v>42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ht="9" customHeight="1"/>
    <row r="5" spans="1:11" ht="14.25">
      <c r="A5" s="105" t="s">
        <v>188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ht="9" customHeight="1"/>
    <row r="7" spans="1:12" ht="14.25">
      <c r="A7" s="79" t="s">
        <v>91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ht="14.25">
      <c r="A8" s="4" t="s">
        <v>43</v>
      </c>
    </row>
    <row r="9" ht="9" customHeight="1"/>
    <row r="10" ht="14.25">
      <c r="A10" s="4" t="s">
        <v>143</v>
      </c>
    </row>
    <row r="11" spans="1:11" ht="14.25">
      <c r="A11" s="4" t="s">
        <v>144</v>
      </c>
      <c r="K11" s="4" t="s">
        <v>160</v>
      </c>
    </row>
    <row r="12" spans="1:11" ht="14.25">
      <c r="A12" s="4" t="s">
        <v>145</v>
      </c>
      <c r="K12" s="4" t="s">
        <v>161</v>
      </c>
    </row>
    <row r="13" spans="1:11" ht="14.25">
      <c r="A13" s="4" t="s">
        <v>159</v>
      </c>
      <c r="K13" s="4" t="s">
        <v>162</v>
      </c>
    </row>
    <row r="14" ht="9" customHeight="1"/>
    <row r="15" ht="14.25">
      <c r="A15" s="4" t="s">
        <v>44</v>
      </c>
    </row>
    <row r="16" ht="14.25">
      <c r="A16" s="4" t="s">
        <v>45</v>
      </c>
    </row>
    <row r="17" ht="14.25">
      <c r="A17" s="4" t="s">
        <v>46</v>
      </c>
    </row>
    <row r="18" ht="9" customHeight="1"/>
    <row r="19" ht="14.25">
      <c r="A19" s="60" t="s">
        <v>47</v>
      </c>
    </row>
    <row r="20" ht="9" customHeight="1"/>
    <row r="21" ht="14.25">
      <c r="A21" s="4" t="s">
        <v>48</v>
      </c>
    </row>
    <row r="22" ht="14.25">
      <c r="A22" s="4" t="s">
        <v>49</v>
      </c>
    </row>
    <row r="23" ht="9" customHeight="1"/>
    <row r="24" ht="14.25">
      <c r="A24" s="4" t="s">
        <v>50</v>
      </c>
    </row>
    <row r="25" ht="14.25">
      <c r="A25" s="4" t="s">
        <v>76</v>
      </c>
    </row>
    <row r="26" ht="9" customHeight="1"/>
    <row r="27" ht="14.25">
      <c r="A27" s="4" t="s">
        <v>51</v>
      </c>
    </row>
    <row r="28" ht="14.25">
      <c r="A28" s="4" t="s">
        <v>146</v>
      </c>
    </row>
    <row r="29" ht="14.25">
      <c r="A29" s="4" t="s">
        <v>158</v>
      </c>
    </row>
    <row r="30" ht="14.25">
      <c r="A30" s="4" t="s">
        <v>142</v>
      </c>
    </row>
    <row r="31" ht="14.25">
      <c r="A31" s="4" t="s">
        <v>77</v>
      </c>
    </row>
    <row r="32" ht="14.25">
      <c r="A32" s="4" t="s">
        <v>157</v>
      </c>
    </row>
    <row r="33" ht="9" customHeight="1"/>
    <row r="34" ht="14.25">
      <c r="A34" s="60" t="s">
        <v>52</v>
      </c>
    </row>
    <row r="35" ht="9" customHeight="1"/>
    <row r="36" ht="14.25">
      <c r="A36" s="4" t="s">
        <v>163</v>
      </c>
    </row>
    <row r="37" ht="14.25">
      <c r="A37" s="4" t="s">
        <v>164</v>
      </c>
    </row>
    <row r="38" ht="14.25">
      <c r="A38" s="4" t="s">
        <v>165</v>
      </c>
    </row>
    <row r="39" ht="14.25">
      <c r="A39" s="4" t="s">
        <v>167</v>
      </c>
    </row>
    <row r="40" ht="14.25">
      <c r="A40" s="4" t="s">
        <v>148</v>
      </c>
    </row>
    <row r="41" ht="14.25">
      <c r="A41" s="4" t="s">
        <v>147</v>
      </c>
    </row>
    <row r="42" ht="14.25">
      <c r="A42" s="4" t="s">
        <v>213</v>
      </c>
    </row>
    <row r="43" ht="14.25">
      <c r="A43" s="4" t="s">
        <v>214</v>
      </c>
    </row>
    <row r="44" ht="9" customHeight="1"/>
    <row r="45" ht="14.25">
      <c r="A45" s="60" t="s">
        <v>53</v>
      </c>
    </row>
    <row r="46" ht="9" customHeight="1">
      <c r="A46" s="60"/>
    </row>
    <row r="47" ht="14.25">
      <c r="A47" s="4" t="s">
        <v>54</v>
      </c>
    </row>
    <row r="48" ht="14.25">
      <c r="A48" s="4" t="s">
        <v>154</v>
      </c>
    </row>
    <row r="49" ht="14.25">
      <c r="A49" s="4" t="s">
        <v>153</v>
      </c>
    </row>
    <row r="50" ht="9" customHeight="1"/>
    <row r="51" ht="14.25">
      <c r="A51" s="60" t="s">
        <v>55</v>
      </c>
    </row>
    <row r="52" ht="9" customHeight="1"/>
    <row r="53" ht="14.25">
      <c r="A53" s="4" t="s">
        <v>150</v>
      </c>
    </row>
    <row r="54" ht="14.25">
      <c r="A54" s="4" t="s">
        <v>149</v>
      </c>
    </row>
    <row r="55" ht="14.25">
      <c r="A55" s="4" t="s">
        <v>152</v>
      </c>
    </row>
    <row r="56" ht="9" customHeight="1"/>
    <row r="57" ht="14.25">
      <c r="A57" s="4" t="s">
        <v>151</v>
      </c>
    </row>
    <row r="60" ht="15"/>
    <row r="61" ht="15"/>
    <row r="62" ht="15"/>
    <row r="63" ht="15">
      <c r="A63" s="4" t="s">
        <v>156</v>
      </c>
    </row>
    <row r="64" ht="14.25">
      <c r="A64" s="4" t="s">
        <v>155</v>
      </c>
    </row>
  </sheetData>
  <sheetProtection/>
  <mergeCells count="3">
    <mergeCell ref="A1:K1"/>
    <mergeCell ref="A3:K3"/>
    <mergeCell ref="A5:K5"/>
  </mergeCells>
  <printOptions/>
  <pageMargins left="0.73" right="0.25" top="0.73" bottom="0.75" header="0.5" footer="0.5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zoomScale="75" zoomScaleNormal="75" workbookViewId="0" topLeftCell="A1">
      <selection activeCell="A1" sqref="A1"/>
    </sheetView>
  </sheetViews>
  <sheetFormatPr defaultColWidth="9.33203125" defaultRowHeight="11.25"/>
  <cols>
    <col min="1" max="1" width="3.16015625" style="4" customWidth="1"/>
    <col min="2" max="3" width="4.5" style="4" customWidth="1"/>
    <col min="4" max="6" width="9.16015625" style="4" customWidth="1"/>
    <col min="7" max="7" width="15.16015625" style="19" customWidth="1"/>
    <col min="8" max="11" width="13.83203125" style="19" customWidth="1"/>
    <col min="12" max="12" width="5.16015625" style="4" customWidth="1"/>
    <col min="13" max="13" width="1.66796875" style="4" customWidth="1"/>
    <col min="14" max="14" width="12.83203125" style="5" customWidth="1"/>
    <col min="15" max="15" width="33.66015625" style="4" customWidth="1"/>
    <col min="16" max="16384" width="9.16015625" style="4" customWidth="1"/>
  </cols>
  <sheetData>
    <row r="1" spans="1:12" ht="14.25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102" t="s">
        <v>166</v>
      </c>
    </row>
    <row r="2" spans="1:12" ht="14.25" customHeight="1">
      <c r="A2" s="6"/>
      <c r="B2" s="108" t="s">
        <v>1</v>
      </c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2" ht="14.25" customHeight="1">
      <c r="A3" s="6"/>
      <c r="B3" s="108" t="s">
        <v>2</v>
      </c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ht="14.25" customHeight="1">
      <c r="A4" s="6"/>
      <c r="B4" s="108" t="s">
        <v>3</v>
      </c>
      <c r="C4" s="108"/>
      <c r="D4" s="108"/>
      <c r="E4" s="108"/>
      <c r="F4" s="108"/>
      <c r="G4" s="108"/>
      <c r="H4" s="108"/>
      <c r="I4" s="108"/>
      <c r="J4" s="108"/>
      <c r="K4" s="108"/>
      <c r="L4" s="109"/>
    </row>
    <row r="5" spans="1:12" ht="14.25" customHeight="1">
      <c r="A5" s="6"/>
      <c r="B5" s="108" t="s">
        <v>92</v>
      </c>
      <c r="C5" s="108"/>
      <c r="D5" s="108"/>
      <c r="E5" s="108"/>
      <c r="F5" s="108"/>
      <c r="G5" s="108"/>
      <c r="H5" s="108"/>
      <c r="I5" s="108"/>
      <c r="J5" s="108"/>
      <c r="K5" s="108"/>
      <c r="L5" s="109"/>
    </row>
    <row r="6" spans="1:12" ht="14.25" customHeight="1">
      <c r="A6" s="6"/>
      <c r="B6" s="8"/>
      <c r="C6" s="8"/>
      <c r="D6" s="8"/>
      <c r="E6" s="8"/>
      <c r="F6" s="8"/>
      <c r="G6" s="9"/>
      <c r="H6" s="9"/>
      <c r="I6" s="9"/>
      <c r="J6" s="9"/>
      <c r="K6" s="9"/>
      <c r="L6" s="10"/>
    </row>
    <row r="7" spans="1:12" ht="14.25" customHeight="1">
      <c r="A7" s="6"/>
      <c r="B7" s="11"/>
      <c r="C7" s="51"/>
      <c r="D7" s="2"/>
      <c r="E7" s="2"/>
      <c r="F7" s="2"/>
      <c r="G7" s="3"/>
      <c r="H7" s="3"/>
      <c r="I7" s="3"/>
      <c r="J7" s="3"/>
      <c r="K7" s="12"/>
      <c r="L7" s="13" t="s">
        <v>4</v>
      </c>
    </row>
    <row r="8" spans="1:12" ht="14.25" customHeight="1">
      <c r="A8" s="6"/>
      <c r="B8" s="14"/>
      <c r="C8" s="86"/>
      <c r="D8" s="15"/>
      <c r="E8" s="15"/>
      <c r="F8" s="15"/>
      <c r="G8" s="16"/>
      <c r="H8" s="110" t="s">
        <v>108</v>
      </c>
      <c r="I8" s="116" t="s">
        <v>114</v>
      </c>
      <c r="J8" s="117"/>
      <c r="K8" s="112" t="s">
        <v>5</v>
      </c>
      <c r="L8" s="18"/>
    </row>
    <row r="9" spans="1:12" ht="14.25" customHeight="1">
      <c r="A9" s="6"/>
      <c r="B9" s="6"/>
      <c r="C9" s="15"/>
      <c r="H9" s="111"/>
      <c r="I9" s="114" t="s">
        <v>115</v>
      </c>
      <c r="J9" s="115"/>
      <c r="K9" s="113"/>
      <c r="L9" s="20"/>
    </row>
    <row r="10" spans="1:12" ht="14.25" customHeight="1">
      <c r="A10" s="6"/>
      <c r="B10" s="14" t="s">
        <v>6</v>
      </c>
      <c r="C10" s="86"/>
      <c r="H10" s="21"/>
      <c r="I10" s="21"/>
      <c r="J10" s="21"/>
      <c r="K10" s="17"/>
      <c r="L10" s="20"/>
    </row>
    <row r="11" spans="1:12" ht="14.25" customHeight="1">
      <c r="A11" s="6"/>
      <c r="B11" s="22" t="s">
        <v>7</v>
      </c>
      <c r="C11" s="23"/>
      <c r="D11" s="23"/>
      <c r="E11" s="23"/>
      <c r="F11" s="23"/>
      <c r="G11" s="24"/>
      <c r="H11" s="25"/>
      <c r="I11" s="25"/>
      <c r="J11" s="26">
        <v>0</v>
      </c>
      <c r="K11" s="27"/>
      <c r="L11" s="28" t="s">
        <v>8</v>
      </c>
    </row>
    <row r="12" spans="1:12" ht="14.25" customHeight="1">
      <c r="A12" s="6"/>
      <c r="B12" s="29" t="s">
        <v>109</v>
      </c>
      <c r="C12" s="30"/>
      <c r="D12" s="30"/>
      <c r="E12" s="30"/>
      <c r="F12" s="30"/>
      <c r="G12" s="31"/>
      <c r="H12" s="32"/>
      <c r="I12" s="32"/>
      <c r="J12" s="33">
        <v>0</v>
      </c>
      <c r="K12" s="27"/>
      <c r="L12" s="28" t="s">
        <v>10</v>
      </c>
    </row>
    <row r="13" spans="1:12" ht="14.25" customHeight="1">
      <c r="A13" s="6"/>
      <c r="B13" s="22" t="s">
        <v>11</v>
      </c>
      <c r="C13" s="23"/>
      <c r="D13" s="23"/>
      <c r="E13" s="23"/>
      <c r="F13" s="23"/>
      <c r="G13" s="24"/>
      <c r="H13" s="25"/>
      <c r="I13" s="25"/>
      <c r="J13" s="26">
        <v>17200</v>
      </c>
      <c r="K13" s="27"/>
      <c r="L13" s="28" t="s">
        <v>12</v>
      </c>
    </row>
    <row r="14" spans="1:12" ht="14.25" customHeight="1">
      <c r="A14" s="6"/>
      <c r="B14" s="22" t="s">
        <v>13</v>
      </c>
      <c r="C14" s="23"/>
      <c r="D14" s="23"/>
      <c r="E14" s="23"/>
      <c r="F14" s="23"/>
      <c r="G14" s="24"/>
      <c r="H14" s="25"/>
      <c r="I14" s="25"/>
      <c r="J14" s="26">
        <v>512</v>
      </c>
      <c r="K14" s="27"/>
      <c r="L14" s="28" t="s">
        <v>0</v>
      </c>
    </row>
    <row r="15" spans="1:12" ht="14.25" customHeight="1">
      <c r="A15" s="35"/>
      <c r="B15" s="22" t="s">
        <v>14</v>
      </c>
      <c r="C15" s="23"/>
      <c r="D15" s="23"/>
      <c r="E15" s="23"/>
      <c r="F15" s="23"/>
      <c r="G15" s="24"/>
      <c r="H15" s="25"/>
      <c r="I15" s="25"/>
      <c r="J15" s="33">
        <v>355.85</v>
      </c>
      <c r="K15" s="27"/>
      <c r="L15" s="28"/>
    </row>
    <row r="16" spans="1:12" ht="14.25" customHeight="1">
      <c r="A16" s="36"/>
      <c r="B16" s="29" t="s">
        <v>15</v>
      </c>
      <c r="C16" s="30"/>
      <c r="D16" s="30"/>
      <c r="E16" s="30"/>
      <c r="F16" s="30"/>
      <c r="G16" s="31"/>
      <c r="H16" s="37"/>
      <c r="I16" s="37"/>
      <c r="J16" s="37">
        <v>6350</v>
      </c>
      <c r="K16" s="27"/>
      <c r="L16" s="28" t="s">
        <v>22</v>
      </c>
    </row>
    <row r="17" spans="1:12" ht="14.25" customHeight="1">
      <c r="A17" s="87" t="s">
        <v>16</v>
      </c>
      <c r="B17" s="38" t="s">
        <v>17</v>
      </c>
      <c r="C17" s="88"/>
      <c r="D17" s="30"/>
      <c r="E17" s="30"/>
      <c r="F17" s="30"/>
      <c r="G17" s="31"/>
      <c r="H17" s="26">
        <v>67108.44</v>
      </c>
      <c r="I17" s="26"/>
      <c r="J17" s="26">
        <f>SUM(J11:J16)</f>
        <v>24417.85</v>
      </c>
      <c r="K17" s="26">
        <f>H17+J17</f>
        <v>91526.29000000001</v>
      </c>
      <c r="L17" s="28"/>
    </row>
    <row r="18" spans="1:12" ht="14.25" customHeight="1">
      <c r="A18" s="87"/>
      <c r="B18" s="6"/>
      <c r="C18" s="15"/>
      <c r="H18" s="39"/>
      <c r="I18" s="39"/>
      <c r="J18" s="40"/>
      <c r="K18" s="27"/>
      <c r="L18" s="28"/>
    </row>
    <row r="19" spans="1:12" ht="14.25" customHeight="1">
      <c r="A19" s="87"/>
      <c r="B19" s="6"/>
      <c r="C19" s="15"/>
      <c r="H19" s="39"/>
      <c r="I19" s="39"/>
      <c r="J19" s="40"/>
      <c r="K19" s="27"/>
      <c r="L19" s="28"/>
    </row>
    <row r="20" spans="1:12" ht="14.25" customHeight="1">
      <c r="A20" s="87"/>
      <c r="B20" s="14" t="s">
        <v>18</v>
      </c>
      <c r="C20" s="86"/>
      <c r="H20" s="40"/>
      <c r="I20" s="40"/>
      <c r="J20" s="40"/>
      <c r="K20" s="27"/>
      <c r="L20" s="28"/>
    </row>
    <row r="21" spans="1:12" ht="14.25" customHeight="1">
      <c r="A21" s="87"/>
      <c r="B21" s="22" t="s">
        <v>110</v>
      </c>
      <c r="C21" s="23"/>
      <c r="D21" s="23"/>
      <c r="E21" s="23"/>
      <c r="F21" s="23"/>
      <c r="G21" s="41"/>
      <c r="H21" s="24"/>
      <c r="I21" s="40"/>
      <c r="J21" s="40"/>
      <c r="K21" s="27"/>
      <c r="L21" s="35"/>
    </row>
    <row r="22" spans="1:12" ht="14.25" customHeight="1">
      <c r="A22" s="87"/>
      <c r="B22" s="23"/>
      <c r="C22" s="23" t="s">
        <v>19</v>
      </c>
      <c r="E22" s="30"/>
      <c r="F22" s="30"/>
      <c r="G22" s="42"/>
      <c r="H22" s="26"/>
      <c r="I22" s="33">
        <v>-13440</v>
      </c>
      <c r="J22" s="40"/>
      <c r="K22" s="27"/>
      <c r="L22" s="28"/>
    </row>
    <row r="23" spans="1:12" ht="14.25" customHeight="1">
      <c r="A23" s="87"/>
      <c r="B23" s="23"/>
      <c r="C23" s="23" t="s">
        <v>116</v>
      </c>
      <c r="E23" s="23"/>
      <c r="F23" s="23"/>
      <c r="G23" s="24"/>
      <c r="H23" s="26"/>
      <c r="I23" s="26">
        <v>0</v>
      </c>
      <c r="J23" s="40"/>
      <c r="K23" s="27"/>
      <c r="L23" s="28"/>
    </row>
    <row r="24" spans="1:12" ht="14.25" customHeight="1">
      <c r="A24" s="87"/>
      <c r="B24" s="22"/>
      <c r="C24" s="23" t="s">
        <v>20</v>
      </c>
      <c r="E24" s="23"/>
      <c r="F24" s="23"/>
      <c r="G24" s="24"/>
      <c r="H24" s="26"/>
      <c r="I24" s="26">
        <v>13244.93</v>
      </c>
      <c r="J24" s="40"/>
      <c r="K24" s="27"/>
      <c r="L24" s="28"/>
    </row>
    <row r="25" spans="1:12" ht="14.25" customHeight="1">
      <c r="A25" s="87"/>
      <c r="B25" s="22"/>
      <c r="C25" s="23" t="s">
        <v>111</v>
      </c>
      <c r="E25" s="23"/>
      <c r="F25" s="23"/>
      <c r="G25" s="24"/>
      <c r="H25" s="26"/>
      <c r="I25" s="26">
        <v>1317.04</v>
      </c>
      <c r="J25" s="40"/>
      <c r="K25" s="27"/>
      <c r="L25" s="28"/>
    </row>
    <row r="26" spans="1:14" ht="14.25" customHeight="1" thickBot="1">
      <c r="A26" s="87"/>
      <c r="B26" s="22"/>
      <c r="C26" s="23" t="s">
        <v>21</v>
      </c>
      <c r="E26" s="23"/>
      <c r="F26" s="23"/>
      <c r="G26" s="24"/>
      <c r="H26" s="33"/>
      <c r="I26" s="89">
        <v>1000</v>
      </c>
      <c r="J26" s="26">
        <f>SUM(I22:I26)</f>
        <v>2121.9700000000003</v>
      </c>
      <c r="K26" s="27"/>
      <c r="L26" s="28"/>
      <c r="N26" s="43"/>
    </row>
    <row r="27" spans="1:12" ht="14.25" customHeight="1">
      <c r="A27" s="87"/>
      <c r="B27" s="22" t="s">
        <v>23</v>
      </c>
      <c r="C27" s="23"/>
      <c r="D27" s="23"/>
      <c r="E27" s="23"/>
      <c r="F27" s="23"/>
      <c r="G27" s="24"/>
      <c r="H27" s="26"/>
      <c r="I27" s="26"/>
      <c r="J27" s="44">
        <v>363.3</v>
      </c>
      <c r="K27" s="27"/>
      <c r="L27" s="28"/>
    </row>
    <row r="28" spans="1:12" ht="14.25" customHeight="1">
      <c r="A28" s="87"/>
      <c r="B28" s="22" t="s">
        <v>24</v>
      </c>
      <c r="C28" s="23"/>
      <c r="D28" s="23"/>
      <c r="E28" s="23"/>
      <c r="F28" s="23"/>
      <c r="G28" s="24"/>
      <c r="H28" s="25"/>
      <c r="I28" s="25"/>
      <c r="J28" s="26">
        <v>238.5</v>
      </c>
      <c r="K28" s="27"/>
      <c r="L28" s="28"/>
    </row>
    <row r="29" spans="1:12" ht="14.25" customHeight="1">
      <c r="A29" s="87"/>
      <c r="B29" s="22" t="s">
        <v>25</v>
      </c>
      <c r="C29" s="23"/>
      <c r="D29" s="23"/>
      <c r="E29" s="23"/>
      <c r="F29" s="23"/>
      <c r="G29" s="24"/>
      <c r="H29" s="25"/>
      <c r="I29" s="25"/>
      <c r="J29" s="26">
        <v>6166.9</v>
      </c>
      <c r="K29" s="27"/>
      <c r="L29" s="28" t="s">
        <v>9</v>
      </c>
    </row>
    <row r="30" spans="1:12" ht="14.25" customHeight="1">
      <c r="A30" s="36"/>
      <c r="B30" s="22" t="s">
        <v>95</v>
      </c>
      <c r="C30" s="23"/>
      <c r="D30" s="23"/>
      <c r="E30" s="23"/>
      <c r="F30" s="23"/>
      <c r="G30" s="24"/>
      <c r="H30" s="25"/>
      <c r="I30" s="25"/>
      <c r="J30" s="26">
        <v>7243.9</v>
      </c>
      <c r="K30" s="27"/>
      <c r="L30" s="28" t="s">
        <v>26</v>
      </c>
    </row>
    <row r="31" spans="1:12" ht="14.25" customHeight="1">
      <c r="A31" s="6"/>
      <c r="B31" s="22" t="s">
        <v>112</v>
      </c>
      <c r="C31" s="23"/>
      <c r="D31" s="23"/>
      <c r="E31" s="23"/>
      <c r="F31" s="23"/>
      <c r="G31" s="24"/>
      <c r="H31" s="25"/>
      <c r="I31" s="25"/>
      <c r="J31" s="26">
        <v>3183.55</v>
      </c>
      <c r="K31" s="27"/>
      <c r="L31" s="28"/>
    </row>
    <row r="32" spans="1:12" ht="14.25" customHeight="1">
      <c r="A32" s="6"/>
      <c r="B32" s="22" t="s">
        <v>113</v>
      </c>
      <c r="C32" s="23"/>
      <c r="D32" s="23"/>
      <c r="E32" s="23"/>
      <c r="F32" s="23"/>
      <c r="G32" s="24"/>
      <c r="H32" s="25"/>
      <c r="I32" s="25"/>
      <c r="J32" s="26">
        <v>3348.78</v>
      </c>
      <c r="K32" s="27"/>
      <c r="L32" s="28"/>
    </row>
    <row r="33" spans="1:12" ht="14.25" customHeight="1">
      <c r="A33" s="6"/>
      <c r="B33" s="22" t="s">
        <v>117</v>
      </c>
      <c r="C33" s="23"/>
      <c r="D33" s="23"/>
      <c r="E33" s="23"/>
      <c r="F33" s="23"/>
      <c r="G33" s="24"/>
      <c r="H33" s="25"/>
      <c r="I33" s="25"/>
      <c r="J33" s="26">
        <v>6705.27</v>
      </c>
      <c r="K33" s="27"/>
      <c r="L33" s="28" t="s">
        <v>27</v>
      </c>
    </row>
    <row r="34" spans="1:12" ht="14.25" customHeight="1">
      <c r="A34" s="6"/>
      <c r="B34" s="22" t="s">
        <v>118</v>
      </c>
      <c r="C34" s="23"/>
      <c r="D34" s="23"/>
      <c r="E34" s="23"/>
      <c r="F34" s="23"/>
      <c r="G34" s="24"/>
      <c r="H34" s="25"/>
      <c r="I34" s="25"/>
      <c r="J34" s="33">
        <v>1900</v>
      </c>
      <c r="K34" s="27"/>
      <c r="L34" s="28"/>
    </row>
    <row r="35" spans="1:12" ht="14.25" customHeight="1">
      <c r="A35" s="6"/>
      <c r="B35" s="22" t="s">
        <v>119</v>
      </c>
      <c r="C35" s="23"/>
      <c r="D35" s="23"/>
      <c r="E35" s="23"/>
      <c r="F35" s="23"/>
      <c r="G35" s="24"/>
      <c r="H35" s="25"/>
      <c r="I35" s="25"/>
      <c r="J35" s="44">
        <v>1043</v>
      </c>
      <c r="K35" s="27"/>
      <c r="L35" s="28"/>
    </row>
    <row r="36" spans="1:12" ht="14.25" customHeight="1">
      <c r="A36" s="6"/>
      <c r="B36" s="22" t="s">
        <v>120</v>
      </c>
      <c r="C36" s="23"/>
      <c r="D36" s="23"/>
      <c r="E36" s="23"/>
      <c r="F36" s="23"/>
      <c r="G36" s="24"/>
      <c r="H36" s="25"/>
      <c r="I36" s="25"/>
      <c r="J36" s="44">
        <v>700</v>
      </c>
      <c r="K36" s="27"/>
      <c r="L36" s="28"/>
    </row>
    <row r="37" spans="1:12" ht="14.25" customHeight="1">
      <c r="A37" s="6"/>
      <c r="B37" s="22" t="s">
        <v>121</v>
      </c>
      <c r="C37" s="23"/>
      <c r="D37" s="23"/>
      <c r="E37" s="23"/>
      <c r="F37" s="23"/>
      <c r="G37" s="24"/>
      <c r="H37" s="25"/>
      <c r="I37" s="25"/>
      <c r="J37" s="44">
        <v>179.9</v>
      </c>
      <c r="K37" s="27"/>
      <c r="L37" s="28"/>
    </row>
    <row r="38" spans="1:12" ht="14.25" customHeight="1">
      <c r="A38" s="6"/>
      <c r="B38" s="22" t="s">
        <v>102</v>
      </c>
      <c r="C38" s="23"/>
      <c r="D38" s="23"/>
      <c r="E38" s="23"/>
      <c r="F38" s="23"/>
      <c r="G38" s="24"/>
      <c r="H38" s="40"/>
      <c r="I38" s="40"/>
      <c r="J38" s="40">
        <v>93.8</v>
      </c>
      <c r="K38" s="27"/>
      <c r="L38" s="28"/>
    </row>
    <row r="39" spans="1:12" ht="14.25" customHeight="1">
      <c r="A39" s="6"/>
      <c r="B39" s="45" t="s">
        <v>28</v>
      </c>
      <c r="C39" s="90"/>
      <c r="D39" s="23"/>
      <c r="E39" s="23"/>
      <c r="F39" s="23"/>
      <c r="G39" s="24"/>
      <c r="H39" s="91">
        <v>43033.29</v>
      </c>
      <c r="I39" s="91"/>
      <c r="J39" s="91">
        <f>SUM(J26:J38)</f>
        <v>33288.87</v>
      </c>
      <c r="K39" s="26">
        <f>H39+J39</f>
        <v>76322.16</v>
      </c>
      <c r="L39" s="28"/>
    </row>
    <row r="40" spans="1:12" ht="14.25" customHeight="1">
      <c r="A40" s="6"/>
      <c r="B40" s="6"/>
      <c r="C40" s="15"/>
      <c r="H40" s="39"/>
      <c r="I40" s="39"/>
      <c r="J40" s="40"/>
      <c r="K40" s="27"/>
      <c r="L40" s="28"/>
    </row>
    <row r="41" spans="1:12" ht="14.25" customHeight="1">
      <c r="A41" s="6"/>
      <c r="B41" s="6"/>
      <c r="C41" s="15"/>
      <c r="H41" s="39"/>
      <c r="I41" s="39"/>
      <c r="J41" s="40"/>
      <c r="K41" s="27"/>
      <c r="L41" s="28"/>
    </row>
    <row r="42" spans="1:12" ht="14.25" customHeight="1" thickBot="1">
      <c r="A42" s="6"/>
      <c r="B42" s="45" t="s">
        <v>29</v>
      </c>
      <c r="C42" s="90"/>
      <c r="D42" s="23"/>
      <c r="E42" s="23"/>
      <c r="F42" s="23"/>
      <c r="G42" s="24"/>
      <c r="H42" s="46">
        <f>H17-H39</f>
        <v>24075.15</v>
      </c>
      <c r="I42" s="46"/>
      <c r="J42" s="46">
        <f>J17-J39</f>
        <v>-8871.020000000004</v>
      </c>
      <c r="K42" s="46">
        <f>K17-K39</f>
        <v>15204.130000000005</v>
      </c>
      <c r="L42" s="28"/>
    </row>
    <row r="43" spans="1:15" ht="14.25" customHeight="1" thickTop="1">
      <c r="A43" s="6"/>
      <c r="B43" s="6"/>
      <c r="C43" s="15"/>
      <c r="H43" s="39"/>
      <c r="I43" s="39"/>
      <c r="J43" s="40"/>
      <c r="K43" s="27"/>
      <c r="L43" s="28"/>
      <c r="O43" s="8"/>
    </row>
    <row r="44" spans="1:15" ht="14.25" customHeight="1">
      <c r="A44" s="6"/>
      <c r="B44" s="14" t="s">
        <v>30</v>
      </c>
      <c r="C44" s="86"/>
      <c r="H44" s="39"/>
      <c r="I44" s="39"/>
      <c r="J44" s="40"/>
      <c r="K44" s="27"/>
      <c r="L44" s="28"/>
      <c r="N44" s="106" t="s">
        <v>78</v>
      </c>
      <c r="O44" s="107"/>
    </row>
    <row r="45" spans="1:15" ht="14.25" customHeight="1">
      <c r="A45" s="6"/>
      <c r="B45" s="6"/>
      <c r="C45" s="15"/>
      <c r="H45" s="39"/>
      <c r="I45" s="39"/>
      <c r="J45" s="40"/>
      <c r="K45" s="27"/>
      <c r="L45" s="28"/>
      <c r="N45" s="61">
        <f>K49</f>
        <v>15204.130000000001</v>
      </c>
      <c r="O45" s="92" t="s">
        <v>192</v>
      </c>
    </row>
    <row r="46" spans="1:15" ht="14.25" customHeight="1">
      <c r="A46" s="6"/>
      <c r="B46" s="22" t="s">
        <v>31</v>
      </c>
      <c r="C46" s="23"/>
      <c r="D46" s="23"/>
      <c r="E46" s="23"/>
      <c r="F46" s="23"/>
      <c r="G46" s="24"/>
      <c r="H46" s="25">
        <v>20910.9</v>
      </c>
      <c r="I46" s="25"/>
      <c r="J46" s="26">
        <v>-10862.32</v>
      </c>
      <c r="K46" s="26">
        <f>H46+J46</f>
        <v>10048.580000000002</v>
      </c>
      <c r="L46" s="20"/>
      <c r="N46" s="126" t="s">
        <v>191</v>
      </c>
      <c r="O46" s="127"/>
    </row>
    <row r="47" spans="1:15" ht="14.25" customHeight="1">
      <c r="A47" s="6"/>
      <c r="B47" s="22" t="s">
        <v>32</v>
      </c>
      <c r="C47" s="23"/>
      <c r="D47" s="23"/>
      <c r="E47" s="23"/>
      <c r="F47" s="23"/>
      <c r="G47" s="24"/>
      <c r="H47" s="25">
        <v>2164.25</v>
      </c>
      <c r="I47" s="39"/>
      <c r="J47" s="48">
        <v>1991.3</v>
      </c>
      <c r="K47" s="26">
        <f>H47+J47</f>
        <v>4155.55</v>
      </c>
      <c r="L47" s="28"/>
      <c r="N47" s="47">
        <f>-5000+588</f>
        <v>-4412</v>
      </c>
      <c r="O47" s="35" t="s">
        <v>13</v>
      </c>
    </row>
    <row r="48" spans="1:15" ht="14.25" customHeight="1">
      <c r="A48" s="6"/>
      <c r="B48" s="22" t="s">
        <v>33</v>
      </c>
      <c r="C48" s="23"/>
      <c r="D48" s="23"/>
      <c r="E48" s="23"/>
      <c r="F48" s="23"/>
      <c r="G48" s="24"/>
      <c r="H48" s="39">
        <v>1000</v>
      </c>
      <c r="I48" s="39"/>
      <c r="J48" s="48">
        <v>0</v>
      </c>
      <c r="K48" s="27">
        <f>H48+J48</f>
        <v>1000</v>
      </c>
      <c r="L48" s="28" t="s">
        <v>34</v>
      </c>
      <c r="N48" s="47">
        <f>-K48</f>
        <v>-1000</v>
      </c>
      <c r="O48" s="35" t="s">
        <v>38</v>
      </c>
    </row>
    <row r="49" spans="1:15" ht="14.25" customHeight="1" thickBot="1">
      <c r="A49" s="6"/>
      <c r="B49" s="49" t="s">
        <v>35</v>
      </c>
      <c r="C49" s="93"/>
      <c r="D49" s="8"/>
      <c r="E49" s="8"/>
      <c r="F49" s="8"/>
      <c r="G49" s="9"/>
      <c r="H49" s="50">
        <f>SUM(H46:H48)</f>
        <v>24075.15</v>
      </c>
      <c r="I49" s="50"/>
      <c r="J49" s="50">
        <f>SUM(J46:J48)</f>
        <v>-8871.02</v>
      </c>
      <c r="K49" s="46">
        <f>SUM(K46:K48)</f>
        <v>15204.130000000001</v>
      </c>
      <c r="L49" s="28"/>
      <c r="N49" s="47">
        <v>-2093</v>
      </c>
      <c r="O49" s="35" t="s">
        <v>122</v>
      </c>
    </row>
    <row r="50" spans="1:15" ht="14.25" customHeight="1" thickTop="1">
      <c r="A50" s="35"/>
      <c r="B50" s="51"/>
      <c r="C50" s="51"/>
      <c r="D50" s="2"/>
      <c r="E50" s="2"/>
      <c r="F50" s="2"/>
      <c r="G50" s="3"/>
      <c r="H50" s="52"/>
      <c r="I50" s="52"/>
      <c r="J50" s="52"/>
      <c r="K50" s="53"/>
      <c r="L50" s="28"/>
      <c r="N50" s="47">
        <v>-3935</v>
      </c>
      <c r="O50" s="35" t="s">
        <v>190</v>
      </c>
    </row>
    <row r="51" spans="1:15" ht="14.25" customHeight="1">
      <c r="A51" s="6"/>
      <c r="B51" s="14" t="s">
        <v>88</v>
      </c>
      <c r="C51" s="86"/>
      <c r="D51" s="15"/>
      <c r="E51" s="15"/>
      <c r="F51" s="15"/>
      <c r="G51" s="16"/>
      <c r="H51" s="52"/>
      <c r="I51" s="52"/>
      <c r="J51" s="52"/>
      <c r="K51" s="53">
        <f>N51</f>
        <v>3764.130000000001</v>
      </c>
      <c r="L51" s="28" t="s">
        <v>37</v>
      </c>
      <c r="N51" s="56">
        <f>SUM(N45:N50)</f>
        <v>3764.130000000001</v>
      </c>
      <c r="O51" s="94" t="s">
        <v>39</v>
      </c>
    </row>
    <row r="52" spans="1:15" ht="14.25" customHeight="1">
      <c r="A52" s="6"/>
      <c r="B52" s="55"/>
      <c r="C52" s="8"/>
      <c r="D52" s="8"/>
      <c r="E52" s="8"/>
      <c r="F52" s="8"/>
      <c r="G52" s="9"/>
      <c r="H52" s="9"/>
      <c r="I52" s="9"/>
      <c r="J52" s="9"/>
      <c r="K52" s="9"/>
      <c r="L52" s="54"/>
      <c r="N52" s="34"/>
      <c r="O52" s="34"/>
    </row>
    <row r="53" spans="1:15" ht="14.25" customHeight="1">
      <c r="A53" s="2"/>
      <c r="B53" s="15"/>
      <c r="C53" s="95"/>
      <c r="D53" s="15"/>
      <c r="E53" s="15"/>
      <c r="F53" s="15"/>
      <c r="G53" s="16"/>
      <c r="H53" s="16"/>
      <c r="I53" s="16"/>
      <c r="J53" s="16"/>
      <c r="K53" s="16"/>
      <c r="L53" s="15"/>
      <c r="N53" s="34"/>
      <c r="O53" s="34"/>
    </row>
    <row r="54" spans="3:15" ht="9" customHeight="1">
      <c r="C54" s="58"/>
      <c r="N54" s="34"/>
      <c r="O54" s="34"/>
    </row>
    <row r="55" spans="2:15" ht="14.25" customHeight="1">
      <c r="B55" s="57" t="s">
        <v>40</v>
      </c>
      <c r="C55" s="96" t="s">
        <v>8</v>
      </c>
      <c r="D55" s="58" t="s">
        <v>123</v>
      </c>
      <c r="N55" s="34"/>
      <c r="O55" s="34"/>
    </row>
    <row r="56" spans="2:14" ht="9" customHeight="1">
      <c r="B56" s="57"/>
      <c r="C56" s="96"/>
      <c r="D56" s="58"/>
      <c r="N56" s="34"/>
    </row>
    <row r="57" spans="2:14" ht="14.25" customHeight="1">
      <c r="B57" s="57"/>
      <c r="C57" s="96" t="s">
        <v>10</v>
      </c>
      <c r="D57" s="58" t="s">
        <v>187</v>
      </c>
      <c r="N57" s="34"/>
    </row>
    <row r="58" spans="3:14" ht="9" customHeight="1">
      <c r="C58" s="96"/>
      <c r="D58" s="58"/>
      <c r="N58" s="34"/>
    </row>
    <row r="59" spans="3:14" ht="14.25" customHeight="1">
      <c r="C59" s="96" t="s">
        <v>12</v>
      </c>
      <c r="D59" s="58" t="s">
        <v>124</v>
      </c>
      <c r="N59" s="34"/>
    </row>
    <row r="60" spans="3:14" ht="14.25" customHeight="1">
      <c r="C60" s="96"/>
      <c r="D60" s="58" t="s">
        <v>125</v>
      </c>
      <c r="N60" s="34"/>
    </row>
    <row r="61" spans="3:14" ht="9" customHeight="1">
      <c r="C61" s="96"/>
      <c r="D61" s="58"/>
      <c r="N61" s="34"/>
    </row>
    <row r="62" spans="3:14" ht="14.25" customHeight="1">
      <c r="C62" s="96" t="s">
        <v>0</v>
      </c>
      <c r="D62" s="58" t="s">
        <v>126</v>
      </c>
      <c r="N62" s="34"/>
    </row>
    <row r="63" spans="3:14" ht="9" customHeight="1">
      <c r="C63" s="96"/>
      <c r="D63" s="58"/>
      <c r="N63" s="34"/>
    </row>
    <row r="64" spans="3:14" ht="14.25" customHeight="1">
      <c r="C64" s="96" t="s">
        <v>22</v>
      </c>
      <c r="D64" s="58" t="s">
        <v>127</v>
      </c>
      <c r="N64" s="34"/>
    </row>
    <row r="65" spans="3:14" ht="14.25" customHeight="1">
      <c r="C65" s="96"/>
      <c r="D65" s="58" t="s">
        <v>128</v>
      </c>
      <c r="N65" s="34"/>
    </row>
    <row r="66" spans="3:14" ht="9" customHeight="1">
      <c r="C66" s="96"/>
      <c r="D66" s="58"/>
      <c r="N66" s="34"/>
    </row>
    <row r="67" spans="3:4" ht="14.25" customHeight="1">
      <c r="C67" s="96" t="s">
        <v>9</v>
      </c>
      <c r="D67" s="58" t="s">
        <v>129</v>
      </c>
    </row>
    <row r="68" spans="3:4" ht="14.25" customHeight="1">
      <c r="C68" s="96"/>
      <c r="D68" s="58" t="s">
        <v>130</v>
      </c>
    </row>
    <row r="69" spans="3:4" ht="14.25" customHeight="1">
      <c r="C69" s="96"/>
      <c r="D69" s="58" t="s">
        <v>131</v>
      </c>
    </row>
    <row r="70" spans="3:4" ht="14.25" customHeight="1">
      <c r="C70" s="96"/>
      <c r="D70" s="58" t="s">
        <v>132</v>
      </c>
    </row>
    <row r="71" spans="3:4" ht="9" customHeight="1">
      <c r="C71" s="96"/>
      <c r="D71" s="58"/>
    </row>
    <row r="72" spans="3:4" ht="14.25" customHeight="1">
      <c r="C72" s="96" t="s">
        <v>26</v>
      </c>
      <c r="D72" s="58" t="s">
        <v>133</v>
      </c>
    </row>
    <row r="73" spans="3:4" ht="14.25" customHeight="1">
      <c r="C73" s="96"/>
      <c r="D73" s="58" t="s">
        <v>134</v>
      </c>
    </row>
    <row r="74" spans="3:4" ht="14.25" customHeight="1">
      <c r="C74" s="96"/>
      <c r="D74" s="58" t="s">
        <v>135</v>
      </c>
    </row>
    <row r="75" spans="3:4" ht="9" customHeight="1">
      <c r="C75" s="96"/>
      <c r="D75" s="58"/>
    </row>
    <row r="76" spans="3:4" ht="14.25" customHeight="1">
      <c r="C76" s="96" t="s">
        <v>27</v>
      </c>
      <c r="D76" s="58" t="s">
        <v>136</v>
      </c>
    </row>
    <row r="77" spans="3:4" ht="13.5" customHeight="1">
      <c r="C77" s="96"/>
      <c r="D77" s="58" t="s">
        <v>137</v>
      </c>
    </row>
    <row r="78" spans="3:5" ht="13.5" customHeight="1">
      <c r="C78" s="96"/>
      <c r="D78" s="58" t="s">
        <v>138</v>
      </c>
      <c r="E78" s="58"/>
    </row>
    <row r="79" spans="3:4" ht="9" customHeight="1">
      <c r="C79" s="96"/>
      <c r="D79" s="58"/>
    </row>
    <row r="80" spans="3:4" ht="13.5" customHeight="1">
      <c r="C80" s="96" t="s">
        <v>34</v>
      </c>
      <c r="D80" s="58" t="s">
        <v>139</v>
      </c>
    </row>
    <row r="81" ht="13.5" customHeight="1">
      <c r="C81" s="96"/>
    </row>
    <row r="82" spans="3:4" ht="13.5" customHeight="1">
      <c r="C82" s="96"/>
      <c r="D82" s="58"/>
    </row>
    <row r="83" ht="13.5" customHeight="1">
      <c r="C83" s="96"/>
    </row>
    <row r="84" ht="13.5" customHeight="1">
      <c r="C84" s="96"/>
    </row>
    <row r="85" ht="13.5" customHeight="1">
      <c r="C85" s="96"/>
    </row>
    <row r="86" ht="13.5" customHeight="1">
      <c r="C86" s="96"/>
    </row>
    <row r="87" ht="13.5" customHeight="1">
      <c r="C87" s="97"/>
    </row>
    <row r="88" ht="13.5" customHeight="1">
      <c r="C88" s="97"/>
    </row>
    <row r="89" ht="13.5" customHeight="1">
      <c r="C89" s="58"/>
    </row>
    <row r="90" ht="13.5" customHeight="1">
      <c r="C90" s="58"/>
    </row>
    <row r="91" ht="13.5" customHeight="1">
      <c r="C91" s="58"/>
    </row>
    <row r="92" ht="13.5" customHeight="1">
      <c r="C92" s="58"/>
    </row>
    <row r="93" ht="14.25">
      <c r="C93" s="58"/>
    </row>
    <row r="94" ht="14.25">
      <c r="C94" s="58"/>
    </row>
    <row r="95" ht="14.25">
      <c r="C95" s="58"/>
    </row>
    <row r="96" ht="14.25">
      <c r="C96" s="58"/>
    </row>
    <row r="97" ht="14.25">
      <c r="C97" s="58"/>
    </row>
    <row r="98" ht="14.25">
      <c r="C98" s="58"/>
    </row>
    <row r="99" ht="14.25">
      <c r="C99" s="58"/>
    </row>
    <row r="100" ht="14.25">
      <c r="C100" s="58"/>
    </row>
  </sheetData>
  <mergeCells count="10">
    <mergeCell ref="N46:O46"/>
    <mergeCell ref="N44:O44"/>
    <mergeCell ref="B2:L2"/>
    <mergeCell ref="B3:L3"/>
    <mergeCell ref="B4:L4"/>
    <mergeCell ref="H8:H9"/>
    <mergeCell ref="K8:K9"/>
    <mergeCell ref="B5:L5"/>
    <mergeCell ref="I9:J9"/>
    <mergeCell ref="I8:J8"/>
  </mergeCells>
  <printOptions/>
  <pageMargins left="0.74" right="0.15748031496062992" top="0.6299212598425197" bottom="0.2755905511811024" header="0.31496062992125984" footer="0.11811023622047245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8"/>
  <sheetViews>
    <sheetView zoomScale="75" zoomScaleNormal="75" workbookViewId="0" topLeftCell="A1">
      <selection activeCell="A1" sqref="A1"/>
    </sheetView>
  </sheetViews>
  <sheetFormatPr defaultColWidth="9.33203125" defaultRowHeight="11.25"/>
  <cols>
    <col min="1" max="1" width="4.83203125" style="4" customWidth="1"/>
    <col min="2" max="2" width="22" style="4" customWidth="1"/>
    <col min="3" max="3" width="20.5" style="4" customWidth="1"/>
    <col min="4" max="4" width="10.66015625" style="4" customWidth="1"/>
    <col min="5" max="5" width="7" style="78" customWidth="1"/>
    <col min="6" max="6" width="10.5" style="78" customWidth="1"/>
    <col min="7" max="7" width="7" style="78" customWidth="1"/>
    <col min="8" max="8" width="15.5" style="78" customWidth="1"/>
    <col min="9" max="9" width="4.83203125" style="78" customWidth="1"/>
    <col min="10" max="16384" width="9.16015625" style="4" customWidth="1"/>
  </cols>
  <sheetData>
    <row r="2" spans="1:9" ht="14.25">
      <c r="A2" s="1"/>
      <c r="B2" s="2"/>
      <c r="C2" s="2"/>
      <c r="D2" s="2"/>
      <c r="E2" s="67"/>
      <c r="F2" s="67"/>
      <c r="G2" s="67"/>
      <c r="H2" s="67"/>
      <c r="I2" s="103" t="s">
        <v>161</v>
      </c>
    </row>
    <row r="3" spans="1:9" ht="14.25">
      <c r="A3" s="6"/>
      <c r="B3" s="108" t="s">
        <v>1</v>
      </c>
      <c r="C3" s="108"/>
      <c r="D3" s="108"/>
      <c r="E3" s="108"/>
      <c r="F3" s="108"/>
      <c r="G3" s="108"/>
      <c r="H3" s="108"/>
      <c r="I3" s="7"/>
    </row>
    <row r="4" spans="1:9" ht="14.25">
      <c r="A4" s="6"/>
      <c r="B4" s="108" t="s">
        <v>2</v>
      </c>
      <c r="C4" s="108"/>
      <c r="D4" s="108"/>
      <c r="E4" s="108"/>
      <c r="F4" s="108"/>
      <c r="G4" s="108"/>
      <c r="H4" s="108"/>
      <c r="I4" s="7"/>
    </row>
    <row r="5" spans="1:9" ht="18" customHeight="1">
      <c r="A5" s="6"/>
      <c r="B5" s="108" t="s">
        <v>105</v>
      </c>
      <c r="C5" s="108"/>
      <c r="D5" s="108"/>
      <c r="E5" s="108"/>
      <c r="F5" s="108"/>
      <c r="G5" s="108"/>
      <c r="H5" s="108"/>
      <c r="I5" s="7"/>
    </row>
    <row r="6" spans="1:9" ht="14.25">
      <c r="A6" s="6"/>
      <c r="B6" s="108" t="s">
        <v>107</v>
      </c>
      <c r="C6" s="108"/>
      <c r="D6" s="108"/>
      <c r="E6" s="108"/>
      <c r="F6" s="108"/>
      <c r="G6" s="108"/>
      <c r="H6" s="108"/>
      <c r="I6" s="7"/>
    </row>
    <row r="7" spans="1:9" ht="14.25">
      <c r="A7" s="6"/>
      <c r="B7" s="15"/>
      <c r="C7" s="15"/>
      <c r="D7" s="68"/>
      <c r="E7" s="68"/>
      <c r="F7" s="68"/>
      <c r="G7" s="68"/>
      <c r="H7" s="15"/>
      <c r="I7" s="69"/>
    </row>
    <row r="8" spans="1:9" ht="14.25" customHeight="1">
      <c r="A8" s="6"/>
      <c r="B8" s="122" t="s">
        <v>96</v>
      </c>
      <c r="C8" s="123"/>
      <c r="D8" s="118" t="s">
        <v>56</v>
      </c>
      <c r="E8" s="68"/>
      <c r="F8" s="118" t="s">
        <v>57</v>
      </c>
      <c r="G8" s="68"/>
      <c r="H8" s="120" t="s">
        <v>87</v>
      </c>
      <c r="I8" s="69"/>
    </row>
    <row r="9" spans="1:9" ht="14.25" customHeight="1">
      <c r="A9" s="6"/>
      <c r="B9" s="124"/>
      <c r="C9" s="125"/>
      <c r="D9" s="119"/>
      <c r="E9" s="15"/>
      <c r="F9" s="119"/>
      <c r="G9" s="68"/>
      <c r="H9" s="121"/>
      <c r="I9" s="70"/>
    </row>
    <row r="10" spans="1:9" ht="14.25" customHeight="1">
      <c r="A10" s="6"/>
      <c r="B10" s="98"/>
      <c r="C10" s="98"/>
      <c r="D10" s="99"/>
      <c r="E10" s="15"/>
      <c r="F10" s="99"/>
      <c r="G10" s="68"/>
      <c r="H10" s="98"/>
      <c r="I10" s="70"/>
    </row>
    <row r="11" spans="1:9" ht="14.25" customHeight="1">
      <c r="A11" s="6"/>
      <c r="B11" s="100" t="s">
        <v>140</v>
      </c>
      <c r="C11" s="98"/>
      <c r="D11" s="99"/>
      <c r="E11" s="15"/>
      <c r="F11" s="99"/>
      <c r="G11" s="68"/>
      <c r="H11" s="101">
        <v>24075</v>
      </c>
      <c r="I11" s="70"/>
    </row>
    <row r="12" spans="1:9" ht="14.25">
      <c r="A12" s="6"/>
      <c r="B12" s="15"/>
      <c r="C12" s="15"/>
      <c r="D12" s="68"/>
      <c r="E12" s="68"/>
      <c r="F12" s="68"/>
      <c r="G12" s="68"/>
      <c r="H12" s="15"/>
      <c r="I12" s="69"/>
    </row>
    <row r="13" spans="1:9" ht="14.25">
      <c r="A13" s="6"/>
      <c r="B13" s="71" t="s">
        <v>58</v>
      </c>
      <c r="C13" s="71"/>
      <c r="D13" s="72">
        <f>8800-8800</f>
        <v>0</v>
      </c>
      <c r="E13" s="72"/>
      <c r="F13" s="72">
        <v>0</v>
      </c>
      <c r="G13" s="72"/>
      <c r="H13" s="72">
        <f>D13-F13</f>
        <v>0</v>
      </c>
      <c r="I13" s="73"/>
    </row>
    <row r="14" spans="1:9" ht="14.25">
      <c r="A14" s="6"/>
      <c r="B14" s="15"/>
      <c r="C14" s="15"/>
      <c r="D14" s="68"/>
      <c r="E14" s="68"/>
      <c r="F14" s="68"/>
      <c r="G14" s="68"/>
      <c r="H14" s="15"/>
      <c r="I14" s="69"/>
    </row>
    <row r="15" spans="1:9" ht="14.25">
      <c r="A15" s="6"/>
      <c r="B15" s="71" t="s">
        <v>59</v>
      </c>
      <c r="C15" s="71"/>
      <c r="D15" s="72">
        <v>34500</v>
      </c>
      <c r="E15" s="72"/>
      <c r="F15" s="72">
        <v>17300</v>
      </c>
      <c r="G15" s="72"/>
      <c r="H15" s="72">
        <f>D15-F15</f>
        <v>17200</v>
      </c>
      <c r="I15" s="73"/>
    </row>
    <row r="16" spans="1:9" ht="14.25">
      <c r="A16" s="6"/>
      <c r="B16" s="15"/>
      <c r="C16" s="15"/>
      <c r="D16" s="68"/>
      <c r="E16" s="68"/>
      <c r="F16" s="68"/>
      <c r="G16" s="68"/>
      <c r="H16" s="15"/>
      <c r="I16" s="69"/>
    </row>
    <row r="17" spans="1:9" ht="14.25">
      <c r="A17" s="6"/>
      <c r="B17" s="71" t="s">
        <v>97</v>
      </c>
      <c r="C17" s="71"/>
      <c r="D17" s="72">
        <v>22930</v>
      </c>
      <c r="E17" s="72"/>
      <c r="F17" s="72">
        <v>22930</v>
      </c>
      <c r="G17" s="72"/>
      <c r="H17" s="72">
        <f>D17-F17</f>
        <v>0</v>
      </c>
      <c r="I17" s="73"/>
    </row>
    <row r="18" spans="1:9" ht="14.25">
      <c r="A18" s="6"/>
      <c r="B18" s="15"/>
      <c r="C18" s="15"/>
      <c r="D18" s="68"/>
      <c r="E18" s="68"/>
      <c r="F18" s="68"/>
      <c r="G18" s="68"/>
      <c r="H18" s="15"/>
      <c r="I18" s="69"/>
    </row>
    <row r="19" spans="1:9" ht="14.25">
      <c r="A19" s="6"/>
      <c r="B19" s="71" t="s">
        <v>61</v>
      </c>
      <c r="C19" s="71"/>
      <c r="D19" s="72">
        <v>0</v>
      </c>
      <c r="E19" s="72"/>
      <c r="F19" s="72">
        <v>1000</v>
      </c>
      <c r="G19" s="72"/>
      <c r="H19" s="72">
        <f>D19-F19</f>
        <v>-1000</v>
      </c>
      <c r="I19" s="73"/>
    </row>
    <row r="20" spans="1:9" ht="14.25">
      <c r="A20" s="6"/>
      <c r="B20" s="15"/>
      <c r="C20" s="15"/>
      <c r="D20" s="68"/>
      <c r="E20" s="68"/>
      <c r="F20" s="68"/>
      <c r="G20" s="68"/>
      <c r="H20" s="15"/>
      <c r="I20" s="69"/>
    </row>
    <row r="21" spans="1:9" ht="14.25">
      <c r="A21" s="6"/>
      <c r="B21" s="71" t="s">
        <v>62</v>
      </c>
      <c r="C21" s="71"/>
      <c r="D21" s="72">
        <v>1100</v>
      </c>
      <c r="E21" s="72"/>
      <c r="F21" s="72">
        <v>588</v>
      </c>
      <c r="G21" s="72"/>
      <c r="H21" s="72">
        <f>D21-F21</f>
        <v>512</v>
      </c>
      <c r="I21" s="73"/>
    </row>
    <row r="22" spans="1:9" ht="14.25">
      <c r="A22" s="6"/>
      <c r="B22" s="15"/>
      <c r="C22" s="15"/>
      <c r="D22" s="68"/>
      <c r="E22" s="68"/>
      <c r="F22" s="68"/>
      <c r="G22" s="68"/>
      <c r="H22" s="15"/>
      <c r="I22" s="69"/>
    </row>
    <row r="23" spans="1:9" ht="14.25">
      <c r="A23" s="6"/>
      <c r="B23" s="71" t="s">
        <v>63</v>
      </c>
      <c r="C23" s="71"/>
      <c r="D23" s="72">
        <v>2007</v>
      </c>
      <c r="E23" s="72"/>
      <c r="F23" s="72">
        <v>5428</v>
      </c>
      <c r="G23" s="72"/>
      <c r="H23" s="72">
        <f>D23-F23</f>
        <v>-3421</v>
      </c>
      <c r="I23" s="73"/>
    </row>
    <row r="24" spans="1:9" ht="14.25">
      <c r="A24" s="6"/>
      <c r="B24" s="15"/>
      <c r="C24" s="15"/>
      <c r="D24" s="68"/>
      <c r="E24" s="68"/>
      <c r="F24" s="68"/>
      <c r="G24" s="68"/>
      <c r="H24" s="68"/>
      <c r="I24" s="73"/>
    </row>
    <row r="25" spans="1:9" ht="14.25">
      <c r="A25" s="6"/>
      <c r="B25" s="71" t="s">
        <v>64</v>
      </c>
      <c r="C25" s="71"/>
      <c r="D25" s="72">
        <v>2000</v>
      </c>
      <c r="E25" s="72"/>
      <c r="F25" s="72">
        <v>1000</v>
      </c>
      <c r="G25" s="72"/>
      <c r="H25" s="72">
        <f>D25-F25</f>
        <v>1000</v>
      </c>
      <c r="I25" s="73"/>
    </row>
    <row r="26" spans="1:9" ht="14.25">
      <c r="A26" s="6"/>
      <c r="B26" s="15"/>
      <c r="C26" s="15"/>
      <c r="D26" s="68"/>
      <c r="E26" s="68"/>
      <c r="F26" s="68"/>
      <c r="G26" s="68"/>
      <c r="H26" s="68"/>
      <c r="I26" s="73"/>
    </row>
    <row r="27" spans="1:9" ht="14.25">
      <c r="A27" s="6"/>
      <c r="B27" s="71" t="s">
        <v>65</v>
      </c>
      <c r="C27" s="71"/>
      <c r="D27" s="72">
        <v>2413</v>
      </c>
      <c r="E27" s="72"/>
      <c r="F27" s="72">
        <v>70</v>
      </c>
      <c r="G27" s="72"/>
      <c r="H27" s="72">
        <f>D27-F27</f>
        <v>2343</v>
      </c>
      <c r="I27" s="73"/>
    </row>
    <row r="28" spans="1:9" ht="14.25">
      <c r="A28" s="6"/>
      <c r="B28" s="15"/>
      <c r="C28" s="15"/>
      <c r="D28" s="68"/>
      <c r="E28" s="68"/>
      <c r="F28" s="68"/>
      <c r="G28" s="68"/>
      <c r="H28" s="68"/>
      <c r="I28" s="73"/>
    </row>
    <row r="29" spans="1:9" ht="14.25">
      <c r="A29" s="6"/>
      <c r="B29" s="71" t="s">
        <v>66</v>
      </c>
      <c r="C29" s="71"/>
      <c r="D29" s="72">
        <v>0</v>
      </c>
      <c r="E29" s="72"/>
      <c r="F29" s="72">
        <v>0</v>
      </c>
      <c r="G29" s="72"/>
      <c r="H29" s="72">
        <f>D29-F29</f>
        <v>0</v>
      </c>
      <c r="I29" s="73"/>
    </row>
    <row r="30" spans="1:9" ht="14.25">
      <c r="A30" s="6"/>
      <c r="B30" s="15"/>
      <c r="C30" s="15"/>
      <c r="D30" s="68"/>
      <c r="E30" s="68"/>
      <c r="F30" s="68"/>
      <c r="G30" s="68"/>
      <c r="H30" s="68"/>
      <c r="I30" s="73"/>
    </row>
    <row r="31" spans="1:9" ht="14.25">
      <c r="A31" s="6"/>
      <c r="B31" s="71" t="s">
        <v>67</v>
      </c>
      <c r="C31" s="71"/>
      <c r="D31" s="72">
        <v>0</v>
      </c>
      <c r="E31" s="72"/>
      <c r="F31" s="72">
        <v>0</v>
      </c>
      <c r="G31" s="72"/>
      <c r="H31" s="72">
        <f>D31-F31</f>
        <v>0</v>
      </c>
      <c r="I31" s="73"/>
    </row>
    <row r="32" spans="1:9" ht="14.25">
      <c r="A32" s="6"/>
      <c r="B32" s="15"/>
      <c r="C32" s="15"/>
      <c r="D32" s="68"/>
      <c r="E32" s="68"/>
      <c r="F32" s="68"/>
      <c r="G32" s="68"/>
      <c r="H32" s="68"/>
      <c r="I32" s="73"/>
    </row>
    <row r="33" spans="1:9" ht="14.25">
      <c r="A33" s="6"/>
      <c r="B33" s="71" t="s">
        <v>95</v>
      </c>
      <c r="C33" s="71"/>
      <c r="D33" s="72">
        <v>0</v>
      </c>
      <c r="E33" s="72"/>
      <c r="F33" s="72">
        <v>6244</v>
      </c>
      <c r="G33" s="72"/>
      <c r="H33" s="72">
        <f>D33-F33</f>
        <v>-6244</v>
      </c>
      <c r="I33" s="73"/>
    </row>
    <row r="34" spans="1:9" ht="14.25">
      <c r="A34" s="6"/>
      <c r="B34" s="15"/>
      <c r="C34" s="15"/>
      <c r="D34" s="68"/>
      <c r="E34" s="68"/>
      <c r="F34" s="68"/>
      <c r="G34" s="68"/>
      <c r="H34" s="15"/>
      <c r="I34" s="69"/>
    </row>
    <row r="35" spans="1:9" ht="14.25">
      <c r="A35" s="6"/>
      <c r="B35" s="71" t="s">
        <v>98</v>
      </c>
      <c r="C35" s="71"/>
      <c r="D35" s="72">
        <v>0</v>
      </c>
      <c r="E35" s="72"/>
      <c r="F35" s="72">
        <v>6532</v>
      </c>
      <c r="G35" s="72"/>
      <c r="H35" s="72">
        <f>D35-F35</f>
        <v>-6532</v>
      </c>
      <c r="I35" s="73"/>
    </row>
    <row r="36" spans="1:9" ht="14.25">
      <c r="A36" s="6"/>
      <c r="B36" s="15"/>
      <c r="C36" s="15"/>
      <c r="D36" s="68"/>
      <c r="E36" s="68"/>
      <c r="F36" s="68"/>
      <c r="G36" s="68"/>
      <c r="H36" s="15"/>
      <c r="I36" s="69"/>
    </row>
    <row r="37" spans="1:9" ht="14.25">
      <c r="A37" s="6"/>
      <c r="B37" s="71" t="s">
        <v>36</v>
      </c>
      <c r="C37" s="71"/>
      <c r="D37" s="72">
        <v>0</v>
      </c>
      <c r="E37" s="72"/>
      <c r="F37" s="72">
        <v>6705</v>
      </c>
      <c r="G37" s="72"/>
      <c r="H37" s="72">
        <f>D37-F37</f>
        <v>-6705</v>
      </c>
      <c r="I37" s="73"/>
    </row>
    <row r="38" spans="1:9" ht="14.25">
      <c r="A38" s="6"/>
      <c r="B38" s="15"/>
      <c r="C38" s="15"/>
      <c r="D38" s="68"/>
      <c r="E38" s="68"/>
      <c r="F38" s="68"/>
      <c r="G38" s="68"/>
      <c r="H38" s="68"/>
      <c r="I38" s="73"/>
    </row>
    <row r="39" spans="1:9" ht="14.25">
      <c r="A39" s="6"/>
      <c r="B39" s="15" t="s">
        <v>99</v>
      </c>
      <c r="C39" s="15" t="s">
        <v>69</v>
      </c>
      <c r="D39" s="68">
        <v>13440</v>
      </c>
      <c r="E39" s="68"/>
      <c r="F39" s="68"/>
      <c r="G39" s="68"/>
      <c r="H39" s="68"/>
      <c r="I39" s="73"/>
    </row>
    <row r="40" spans="1:9" ht="14.25">
      <c r="A40" s="6"/>
      <c r="B40" s="15"/>
      <c r="C40" s="15" t="s">
        <v>100</v>
      </c>
      <c r="D40" s="68">
        <v>0</v>
      </c>
      <c r="E40" s="68"/>
      <c r="F40" s="68"/>
      <c r="G40" s="68"/>
      <c r="H40" s="68"/>
      <c r="I40" s="73"/>
    </row>
    <row r="41" spans="1:9" ht="14.25">
      <c r="A41" s="6"/>
      <c r="B41" s="15"/>
      <c r="C41" s="15" t="s">
        <v>101</v>
      </c>
      <c r="D41" s="68">
        <v>0</v>
      </c>
      <c r="E41" s="68"/>
      <c r="F41" s="68"/>
      <c r="G41" s="68"/>
      <c r="H41" s="68"/>
      <c r="I41" s="73"/>
    </row>
    <row r="42" spans="1:9" ht="14.25">
      <c r="A42" s="6"/>
      <c r="B42" s="71"/>
      <c r="C42" s="71"/>
      <c r="D42" s="74">
        <f>SUM(D39:D41)</f>
        <v>13440</v>
      </c>
      <c r="E42" s="72"/>
      <c r="F42" s="72">
        <v>15561</v>
      </c>
      <c r="G42" s="72"/>
      <c r="H42" s="72">
        <f>D42-F42</f>
        <v>-2121</v>
      </c>
      <c r="I42" s="73"/>
    </row>
    <row r="43" spans="1:9" ht="14.25">
      <c r="A43" s="6"/>
      <c r="B43" s="15"/>
      <c r="C43" s="15"/>
      <c r="D43" s="68"/>
      <c r="E43" s="68"/>
      <c r="F43" s="68"/>
      <c r="G43" s="68"/>
      <c r="H43" s="68"/>
      <c r="I43" s="73"/>
    </row>
    <row r="44" spans="1:9" ht="14.25">
      <c r="A44" s="6"/>
      <c r="B44" s="71" t="s">
        <v>94</v>
      </c>
      <c r="C44" s="71"/>
      <c r="D44" s="72">
        <v>0</v>
      </c>
      <c r="E44" s="72"/>
      <c r="F44" s="72">
        <v>3823</v>
      </c>
      <c r="G44" s="72"/>
      <c r="H44" s="72">
        <f>D44-F44</f>
        <v>-3823</v>
      </c>
      <c r="I44" s="73"/>
    </row>
    <row r="45" spans="1:9" ht="14.25">
      <c r="A45" s="6"/>
      <c r="B45" s="15"/>
      <c r="C45" s="15"/>
      <c r="D45" s="68"/>
      <c r="E45" s="68"/>
      <c r="F45" s="68"/>
      <c r="G45" s="68"/>
      <c r="H45" s="68"/>
      <c r="I45" s="73"/>
    </row>
    <row r="46" spans="1:9" ht="14.25">
      <c r="A46" s="6"/>
      <c r="B46" s="71" t="s">
        <v>71</v>
      </c>
      <c r="C46" s="71"/>
      <c r="D46" s="72">
        <v>356</v>
      </c>
      <c r="E46" s="72"/>
      <c r="F46" s="72">
        <v>364</v>
      </c>
      <c r="G46" s="72"/>
      <c r="H46" s="72">
        <f>D46-F46</f>
        <v>-8</v>
      </c>
      <c r="I46" s="73"/>
    </row>
    <row r="47" spans="1:9" ht="14.25">
      <c r="A47" s="6"/>
      <c r="B47" s="15"/>
      <c r="C47" s="15"/>
      <c r="D47" s="68"/>
      <c r="E47" s="68"/>
      <c r="F47" s="68"/>
      <c r="G47" s="68"/>
      <c r="H47" s="15"/>
      <c r="I47" s="69"/>
    </row>
    <row r="48" spans="1:9" ht="14.25">
      <c r="A48" s="6"/>
      <c r="B48" s="71" t="s">
        <v>102</v>
      </c>
      <c r="C48" s="71"/>
      <c r="D48" s="72">
        <v>0</v>
      </c>
      <c r="E48" s="72"/>
      <c r="F48" s="72">
        <v>72</v>
      </c>
      <c r="G48" s="72"/>
      <c r="H48" s="72">
        <f>D48-F48</f>
        <v>-72</v>
      </c>
      <c r="I48" s="73"/>
    </row>
    <row r="49" spans="1:9" ht="14.25">
      <c r="A49" s="6"/>
      <c r="B49" s="15"/>
      <c r="C49" s="15"/>
      <c r="D49" s="68"/>
      <c r="E49" s="68"/>
      <c r="F49" s="68"/>
      <c r="G49" s="68"/>
      <c r="H49" s="15"/>
      <c r="I49" s="69"/>
    </row>
    <row r="50" spans="1:9" ht="14.25">
      <c r="A50" s="6"/>
      <c r="B50" s="80" t="s">
        <v>104</v>
      </c>
      <c r="C50" s="15"/>
      <c r="D50" s="75">
        <f>SUM(D13:D37)+SUM(D42:D49)</f>
        <v>78746</v>
      </c>
      <c r="E50" s="68"/>
      <c r="F50" s="75">
        <f>SUM(F13:F37)+SUM(F42:F49)</f>
        <v>87617</v>
      </c>
      <c r="G50" s="84"/>
      <c r="H50" s="75">
        <f>SUM(H13:H37)+SUM(H42:H49)</f>
        <v>-8871</v>
      </c>
      <c r="I50" s="73"/>
    </row>
    <row r="51" spans="1:9" ht="14.25">
      <c r="A51" s="6"/>
      <c r="B51" s="15"/>
      <c r="C51" s="15"/>
      <c r="D51" s="68"/>
      <c r="E51" s="68"/>
      <c r="F51" s="68"/>
      <c r="G51" s="68"/>
      <c r="H51" s="68"/>
      <c r="I51" s="73"/>
    </row>
    <row r="52" spans="1:9" ht="14.25">
      <c r="A52" s="6"/>
      <c r="B52" s="100" t="s">
        <v>141</v>
      </c>
      <c r="C52" s="15"/>
      <c r="D52" s="68"/>
      <c r="E52" s="68"/>
      <c r="F52" s="68"/>
      <c r="G52" s="68" t="s">
        <v>31</v>
      </c>
      <c r="H52" s="68">
        <v>10049</v>
      </c>
      <c r="I52" s="73"/>
    </row>
    <row r="53" spans="1:9" ht="14.25">
      <c r="A53" s="6"/>
      <c r="B53" s="15"/>
      <c r="C53" s="15"/>
      <c r="D53" s="68"/>
      <c r="E53" s="68"/>
      <c r="F53" s="68"/>
      <c r="G53" s="68" t="s">
        <v>74</v>
      </c>
      <c r="H53" s="68">
        <v>4155</v>
      </c>
      <c r="I53" s="73"/>
    </row>
    <row r="54" spans="1:9" ht="14.25">
      <c r="A54" s="6"/>
      <c r="B54" s="15"/>
      <c r="C54" s="15"/>
      <c r="D54" s="68"/>
      <c r="E54" s="68"/>
      <c r="F54" s="68"/>
      <c r="G54" s="68" t="s">
        <v>75</v>
      </c>
      <c r="H54" s="68">
        <v>1000</v>
      </c>
      <c r="I54" s="73"/>
    </row>
    <row r="55" spans="1:10" ht="14.25">
      <c r="A55" s="6"/>
      <c r="E55" s="68"/>
      <c r="F55" s="68"/>
      <c r="G55" s="68"/>
      <c r="H55" s="75">
        <f>SUM(H52:H54)</f>
        <v>15204</v>
      </c>
      <c r="I55" s="73"/>
      <c r="J55" s="85"/>
    </row>
    <row r="56" spans="1:9" ht="14.25">
      <c r="A56" s="55"/>
      <c r="B56" s="8"/>
      <c r="C56" s="8"/>
      <c r="D56" s="76"/>
      <c r="E56" s="76"/>
      <c r="F56" s="76"/>
      <c r="G56" s="76"/>
      <c r="H56" s="76"/>
      <c r="I56" s="77"/>
    </row>
    <row r="57" spans="2:9" ht="14.25">
      <c r="B57" s="15"/>
      <c r="C57" s="15"/>
      <c r="D57" s="68"/>
      <c r="E57" s="68"/>
      <c r="F57" s="68"/>
      <c r="G57" s="68"/>
      <c r="H57" s="68"/>
      <c r="I57" s="68"/>
    </row>
    <row r="58" spans="2:9" ht="14.25">
      <c r="B58" s="15"/>
      <c r="C58" s="15"/>
      <c r="D58" s="15"/>
      <c r="E58" s="15"/>
      <c r="F58" s="68"/>
      <c r="G58" s="68"/>
      <c r="H58" s="68"/>
      <c r="I58" s="68"/>
    </row>
  </sheetData>
  <mergeCells count="8">
    <mergeCell ref="F8:F9"/>
    <mergeCell ref="H8:H9"/>
    <mergeCell ref="B8:C9"/>
    <mergeCell ref="D8:D9"/>
    <mergeCell ref="B3:H3"/>
    <mergeCell ref="B4:H4"/>
    <mergeCell ref="B5:H5"/>
    <mergeCell ref="B6:H6"/>
  </mergeCells>
  <printOptions/>
  <pageMargins left="0.75" right="0.74" top="0.75" bottom="0.45" header="0.51" footer="0.23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6"/>
  <sheetViews>
    <sheetView zoomScale="75" zoomScaleNormal="75" zoomScalePageLayoutView="0" workbookViewId="0" topLeftCell="A1">
      <selection activeCell="A1" sqref="A1"/>
    </sheetView>
  </sheetViews>
  <sheetFormatPr defaultColWidth="9.16015625" defaultRowHeight="11.25"/>
  <cols>
    <col min="1" max="1" width="5" style="4" customWidth="1"/>
    <col min="2" max="2" width="22.16015625" style="4" customWidth="1"/>
    <col min="3" max="3" width="20.5" style="4" customWidth="1"/>
    <col min="4" max="4" width="10.66015625" style="4" customWidth="1"/>
    <col min="5" max="5" width="7" style="78" customWidth="1"/>
    <col min="6" max="6" width="10.66015625" style="78" customWidth="1"/>
    <col min="7" max="7" width="7" style="78" customWidth="1"/>
    <col min="8" max="8" width="15.5" style="78" customWidth="1"/>
    <col min="9" max="9" width="5" style="78" customWidth="1"/>
    <col min="10" max="16384" width="9.16015625" style="4" customWidth="1"/>
  </cols>
  <sheetData>
    <row r="2" spans="1:9" ht="14.25">
      <c r="A2" s="1"/>
      <c r="B2" s="2"/>
      <c r="C2" s="2"/>
      <c r="D2" s="2"/>
      <c r="E2" s="67"/>
      <c r="F2" s="67"/>
      <c r="G2" s="67"/>
      <c r="H2" s="67"/>
      <c r="I2" s="102" t="s">
        <v>162</v>
      </c>
    </row>
    <row r="3" spans="1:9" ht="14.25">
      <c r="A3" s="6"/>
      <c r="B3" s="108" t="s">
        <v>1</v>
      </c>
      <c r="C3" s="108"/>
      <c r="D3" s="108"/>
      <c r="E3" s="108"/>
      <c r="F3" s="108"/>
      <c r="G3" s="108"/>
      <c r="H3" s="108"/>
      <c r="I3" s="7"/>
    </row>
    <row r="4" spans="1:9" ht="14.25">
      <c r="A4" s="6"/>
      <c r="B4" s="108" t="s">
        <v>2</v>
      </c>
      <c r="C4" s="108"/>
      <c r="D4" s="108"/>
      <c r="E4" s="108"/>
      <c r="F4" s="108"/>
      <c r="G4" s="108"/>
      <c r="H4" s="108"/>
      <c r="I4" s="7"/>
    </row>
    <row r="5" spans="1:9" ht="18" customHeight="1">
      <c r="A5" s="6"/>
      <c r="B5" s="108" t="s">
        <v>105</v>
      </c>
      <c r="C5" s="108"/>
      <c r="D5" s="108"/>
      <c r="E5" s="108"/>
      <c r="F5" s="108"/>
      <c r="G5" s="108"/>
      <c r="H5" s="108"/>
      <c r="I5" s="7"/>
    </row>
    <row r="6" spans="1:9" ht="14.25">
      <c r="A6" s="6"/>
      <c r="B6" s="108" t="s">
        <v>106</v>
      </c>
      <c r="C6" s="108"/>
      <c r="D6" s="108"/>
      <c r="E6" s="108"/>
      <c r="F6" s="108"/>
      <c r="G6" s="108"/>
      <c r="H6" s="108"/>
      <c r="I6" s="7"/>
    </row>
    <row r="7" spans="1:9" ht="14.25">
      <c r="A7" s="6"/>
      <c r="B7" s="15"/>
      <c r="C7" s="15"/>
      <c r="D7" s="68"/>
      <c r="E7" s="68"/>
      <c r="F7" s="68"/>
      <c r="G7" s="68"/>
      <c r="H7" s="15"/>
      <c r="I7" s="69"/>
    </row>
    <row r="8" spans="1:9" ht="14.25" customHeight="1">
      <c r="A8" s="6"/>
      <c r="B8" s="81"/>
      <c r="C8" s="81"/>
      <c r="D8" s="118" t="s">
        <v>56</v>
      </c>
      <c r="E8" s="68"/>
      <c r="F8" s="118" t="s">
        <v>57</v>
      </c>
      <c r="G8" s="68"/>
      <c r="H8" s="120" t="s">
        <v>87</v>
      </c>
      <c r="I8" s="69"/>
    </row>
    <row r="9" spans="1:9" ht="14.25" customHeight="1">
      <c r="A9" s="6"/>
      <c r="B9" s="81"/>
      <c r="C9" s="81"/>
      <c r="D9" s="119"/>
      <c r="E9" s="15"/>
      <c r="F9" s="119"/>
      <c r="G9" s="68"/>
      <c r="H9" s="121"/>
      <c r="I9" s="70"/>
    </row>
    <row r="10" spans="1:9" ht="14.25">
      <c r="A10" s="6"/>
      <c r="B10" s="15"/>
      <c r="C10" s="15"/>
      <c r="D10" s="68"/>
      <c r="E10" s="68"/>
      <c r="F10" s="68"/>
      <c r="G10" s="68"/>
      <c r="H10" s="15"/>
      <c r="I10" s="69"/>
    </row>
    <row r="11" spans="1:9" ht="14.25">
      <c r="A11" s="6"/>
      <c r="B11" s="71" t="s">
        <v>58</v>
      </c>
      <c r="C11" s="71"/>
      <c r="D11" s="72">
        <v>8800</v>
      </c>
      <c r="E11" s="72"/>
      <c r="F11" s="72"/>
      <c r="G11" s="72"/>
      <c r="H11" s="72">
        <f>D11-F11</f>
        <v>8800</v>
      </c>
      <c r="I11" s="73"/>
    </row>
    <row r="12" spans="1:9" ht="14.25">
      <c r="A12" s="6"/>
      <c r="B12" s="15"/>
      <c r="C12" s="15"/>
      <c r="D12" s="68"/>
      <c r="E12" s="68"/>
      <c r="F12" s="68"/>
      <c r="G12" s="68"/>
      <c r="H12" s="15"/>
      <c r="I12" s="69"/>
    </row>
    <row r="13" spans="1:9" ht="14.25">
      <c r="A13" s="6"/>
      <c r="B13" s="71" t="s">
        <v>59</v>
      </c>
      <c r="C13" s="71"/>
      <c r="D13" s="72">
        <v>108000</v>
      </c>
      <c r="E13" s="72"/>
      <c r="F13" s="72">
        <v>53800</v>
      </c>
      <c r="G13" s="72"/>
      <c r="H13" s="72">
        <f>D13-F13</f>
        <v>54200</v>
      </c>
      <c r="I13" s="73"/>
    </row>
    <row r="14" spans="1:9" ht="14.25">
      <c r="A14" s="6"/>
      <c r="B14" s="15"/>
      <c r="C14" s="15"/>
      <c r="D14" s="68"/>
      <c r="E14" s="68"/>
      <c r="F14" s="68"/>
      <c r="G14" s="68"/>
      <c r="H14" s="15"/>
      <c r="I14" s="69"/>
    </row>
    <row r="15" spans="1:9" ht="14.25">
      <c r="A15" s="6"/>
      <c r="B15" s="71" t="s">
        <v>60</v>
      </c>
      <c r="C15" s="71"/>
      <c r="D15" s="72">
        <v>82230</v>
      </c>
      <c r="E15" s="72"/>
      <c r="F15" s="72">
        <v>82230</v>
      </c>
      <c r="G15" s="72"/>
      <c r="H15" s="72">
        <f>D15-F15</f>
        <v>0</v>
      </c>
      <c r="I15" s="73"/>
    </row>
    <row r="16" spans="1:9" ht="14.25">
      <c r="A16" s="6"/>
      <c r="B16" s="15"/>
      <c r="C16" s="15"/>
      <c r="D16" s="68"/>
      <c r="E16" s="68"/>
      <c r="F16" s="68"/>
      <c r="G16" s="68"/>
      <c r="H16" s="15"/>
      <c r="I16" s="69"/>
    </row>
    <row r="17" spans="1:9" ht="14.25">
      <c r="A17" s="6"/>
      <c r="B17" s="71" t="s">
        <v>61</v>
      </c>
      <c r="C17" s="71"/>
      <c r="D17" s="72">
        <v>22420</v>
      </c>
      <c r="E17" s="72"/>
      <c r="F17" s="72">
        <v>22420</v>
      </c>
      <c r="G17" s="72"/>
      <c r="H17" s="72">
        <f>D17-F17</f>
        <v>0</v>
      </c>
      <c r="I17" s="73"/>
    </row>
    <row r="18" spans="1:9" ht="14.25">
      <c r="A18" s="6"/>
      <c r="B18" s="15"/>
      <c r="C18" s="15"/>
      <c r="D18" s="68"/>
      <c r="E18" s="68"/>
      <c r="F18" s="68"/>
      <c r="G18" s="68"/>
      <c r="H18" s="15"/>
      <c r="I18" s="69"/>
    </row>
    <row r="19" spans="1:9" ht="14.25">
      <c r="A19" s="6"/>
      <c r="B19" s="71" t="s">
        <v>62</v>
      </c>
      <c r="C19" s="71"/>
      <c r="D19" s="72">
        <v>5000</v>
      </c>
      <c r="E19" s="72"/>
      <c r="F19" s="72">
        <v>588</v>
      </c>
      <c r="G19" s="72"/>
      <c r="H19" s="72">
        <f>D19-F19</f>
        <v>4412</v>
      </c>
      <c r="I19" s="73"/>
    </row>
    <row r="20" spans="1:9" ht="14.25">
      <c r="A20" s="6"/>
      <c r="B20" s="15"/>
      <c r="C20" s="15"/>
      <c r="D20" s="68"/>
      <c r="E20" s="68"/>
      <c r="F20" s="68"/>
      <c r="G20" s="68"/>
      <c r="H20" s="15"/>
      <c r="I20" s="69"/>
    </row>
    <row r="21" spans="1:9" ht="14.25">
      <c r="A21" s="6"/>
      <c r="B21" s="71" t="s">
        <v>63</v>
      </c>
      <c r="C21" s="71"/>
      <c r="D21" s="72">
        <v>10972</v>
      </c>
      <c r="E21" s="72"/>
      <c r="F21" s="72">
        <v>25853</v>
      </c>
      <c r="G21" s="72"/>
      <c r="H21" s="72">
        <f>D21-F21</f>
        <v>-14881</v>
      </c>
      <c r="I21" s="73"/>
    </row>
    <row r="22" spans="1:9" ht="14.25">
      <c r="A22" s="6"/>
      <c r="B22" s="15"/>
      <c r="C22" s="15"/>
      <c r="D22" s="68"/>
      <c r="E22" s="68"/>
      <c r="F22" s="68"/>
      <c r="G22" s="68"/>
      <c r="H22" s="68"/>
      <c r="I22" s="73"/>
    </row>
    <row r="23" spans="1:9" ht="14.25">
      <c r="A23" s="6"/>
      <c r="B23" s="71" t="s">
        <v>64</v>
      </c>
      <c r="C23" s="71"/>
      <c r="D23" s="72">
        <v>6000</v>
      </c>
      <c r="E23" s="72"/>
      <c r="F23" s="72">
        <v>3100</v>
      </c>
      <c r="G23" s="72"/>
      <c r="H23" s="72">
        <f>D23-F23</f>
        <v>2900</v>
      </c>
      <c r="I23" s="73"/>
    </row>
    <row r="24" spans="1:9" ht="14.25">
      <c r="A24" s="6"/>
      <c r="B24" s="15"/>
      <c r="C24" s="15"/>
      <c r="D24" s="68"/>
      <c r="E24" s="68"/>
      <c r="F24" s="68"/>
      <c r="G24" s="68"/>
      <c r="H24" s="68"/>
      <c r="I24" s="73"/>
    </row>
    <row r="25" spans="1:9" ht="14.25">
      <c r="A25" s="6"/>
      <c r="B25" s="71" t="s">
        <v>65</v>
      </c>
      <c r="C25" s="71"/>
      <c r="D25" s="72">
        <v>4301</v>
      </c>
      <c r="E25" s="72"/>
      <c r="F25" s="72">
        <v>70</v>
      </c>
      <c r="G25" s="72"/>
      <c r="H25" s="72">
        <f>D25-F25</f>
        <v>4231</v>
      </c>
      <c r="I25" s="73"/>
    </row>
    <row r="26" spans="1:9" ht="14.25">
      <c r="A26" s="6"/>
      <c r="B26" s="15"/>
      <c r="C26" s="15"/>
      <c r="D26" s="68"/>
      <c r="E26" s="68"/>
      <c r="F26" s="68"/>
      <c r="G26" s="68"/>
      <c r="H26" s="68"/>
      <c r="I26" s="73"/>
    </row>
    <row r="27" spans="1:9" ht="14.25">
      <c r="A27" s="6"/>
      <c r="B27" s="71" t="s">
        <v>66</v>
      </c>
      <c r="C27" s="71"/>
      <c r="D27" s="72">
        <v>355</v>
      </c>
      <c r="E27" s="72"/>
      <c r="F27" s="72"/>
      <c r="G27" s="72"/>
      <c r="H27" s="72">
        <f>D27-F27</f>
        <v>355</v>
      </c>
      <c r="I27" s="73"/>
    </row>
    <row r="28" spans="1:9" ht="14.25">
      <c r="A28" s="6"/>
      <c r="B28" s="15"/>
      <c r="C28" s="15"/>
      <c r="D28" s="68"/>
      <c r="E28" s="68"/>
      <c r="F28" s="68"/>
      <c r="G28" s="68"/>
      <c r="H28" s="68"/>
      <c r="I28" s="73"/>
    </row>
    <row r="29" spans="1:9" ht="14.25">
      <c r="A29" s="6"/>
      <c r="B29" s="71" t="s">
        <v>67</v>
      </c>
      <c r="C29" s="71"/>
      <c r="D29" s="72">
        <v>320</v>
      </c>
      <c r="E29" s="72"/>
      <c r="F29" s="72"/>
      <c r="G29" s="72"/>
      <c r="H29" s="72">
        <f>D29-F29</f>
        <v>320</v>
      </c>
      <c r="I29" s="73"/>
    </row>
    <row r="30" spans="1:9" ht="14.25">
      <c r="A30" s="6"/>
      <c r="B30" s="15"/>
      <c r="C30" s="15"/>
      <c r="D30" s="68"/>
      <c r="E30" s="68"/>
      <c r="F30" s="68"/>
      <c r="G30" s="68"/>
      <c r="H30" s="68"/>
      <c r="I30" s="73"/>
    </row>
    <row r="31" spans="1:9" ht="14.25">
      <c r="A31" s="6"/>
      <c r="B31" s="71" t="s">
        <v>95</v>
      </c>
      <c r="C31" s="71"/>
      <c r="D31" s="72"/>
      <c r="E31" s="72"/>
      <c r="F31" s="72">
        <v>11147</v>
      </c>
      <c r="G31" s="72"/>
      <c r="H31" s="72">
        <f>D31-F31</f>
        <v>-11147</v>
      </c>
      <c r="I31" s="73"/>
    </row>
    <row r="32" spans="1:9" ht="14.25">
      <c r="A32" s="6"/>
      <c r="B32" s="15"/>
      <c r="C32" s="15"/>
      <c r="D32" s="68"/>
      <c r="E32" s="68"/>
      <c r="F32" s="68"/>
      <c r="G32" s="68"/>
      <c r="H32" s="15"/>
      <c r="I32" s="69"/>
    </row>
    <row r="33" spans="1:9" ht="14.25">
      <c r="A33" s="6"/>
      <c r="B33" s="71" t="s">
        <v>98</v>
      </c>
      <c r="C33" s="71"/>
      <c r="D33" s="72"/>
      <c r="E33" s="72"/>
      <c r="F33" s="72">
        <v>10932</v>
      </c>
      <c r="G33" s="72"/>
      <c r="H33" s="72">
        <f>D33-F33</f>
        <v>-10932</v>
      </c>
      <c r="I33" s="73"/>
    </row>
    <row r="34" spans="1:9" ht="14.25">
      <c r="A34" s="6"/>
      <c r="B34" s="15"/>
      <c r="C34" s="15"/>
      <c r="D34" s="68"/>
      <c r="E34" s="68"/>
      <c r="F34" s="68"/>
      <c r="G34" s="68"/>
      <c r="H34" s="15"/>
      <c r="I34" s="69"/>
    </row>
    <row r="35" spans="1:9" ht="14.25">
      <c r="A35" s="6"/>
      <c r="B35" s="71" t="s">
        <v>36</v>
      </c>
      <c r="C35" s="71"/>
      <c r="D35" s="72"/>
      <c r="E35" s="72"/>
      <c r="F35" s="72">
        <v>9925</v>
      </c>
      <c r="G35" s="72"/>
      <c r="H35" s="72">
        <f>D35-F35</f>
        <v>-9925</v>
      </c>
      <c r="I35" s="73"/>
    </row>
    <row r="36" spans="1:9" ht="14.25">
      <c r="A36" s="6"/>
      <c r="B36" s="15"/>
      <c r="C36" s="15"/>
      <c r="D36" s="68"/>
      <c r="E36" s="68"/>
      <c r="F36" s="68"/>
      <c r="G36" s="68"/>
      <c r="H36" s="68"/>
      <c r="I36" s="73"/>
    </row>
    <row r="37" spans="1:9" ht="14.25">
      <c r="A37" s="6"/>
      <c r="B37" s="15" t="s">
        <v>68</v>
      </c>
      <c r="C37" s="15" t="s">
        <v>69</v>
      </c>
      <c r="D37" s="68">
        <v>65640</v>
      </c>
      <c r="E37" s="68"/>
      <c r="F37" s="68"/>
      <c r="G37" s="68"/>
      <c r="H37" s="68"/>
      <c r="I37" s="73"/>
    </row>
    <row r="38" spans="1:9" ht="14.25">
      <c r="A38" s="6"/>
      <c r="B38" s="15"/>
      <c r="C38" s="15" t="s">
        <v>100</v>
      </c>
      <c r="D38" s="68">
        <v>3600</v>
      </c>
      <c r="E38" s="68"/>
      <c r="F38" s="68"/>
      <c r="G38" s="68"/>
      <c r="H38" s="68"/>
      <c r="I38" s="73"/>
    </row>
    <row r="39" spans="1:9" ht="14.25">
      <c r="A39" s="6"/>
      <c r="B39" s="15"/>
      <c r="C39" s="15" t="s">
        <v>101</v>
      </c>
      <c r="D39" s="68">
        <v>5520</v>
      </c>
      <c r="E39" s="68"/>
      <c r="F39" s="68"/>
      <c r="G39" s="68"/>
      <c r="H39" s="68"/>
      <c r="I39" s="73"/>
    </row>
    <row r="40" spans="1:9" ht="14.25">
      <c r="A40" s="6"/>
      <c r="B40" s="71"/>
      <c r="C40" s="71"/>
      <c r="D40" s="74">
        <f>SUM(D37:D39)</f>
        <v>74760</v>
      </c>
      <c r="E40" s="72"/>
      <c r="F40" s="72">
        <v>79975</v>
      </c>
      <c r="G40" s="72"/>
      <c r="H40" s="72">
        <f>D40-F40</f>
        <v>-5215</v>
      </c>
      <c r="I40" s="73"/>
    </row>
    <row r="41" spans="1:9" ht="14.25">
      <c r="A41" s="6"/>
      <c r="B41" s="15"/>
      <c r="C41" s="15"/>
      <c r="D41" s="68"/>
      <c r="E41" s="68"/>
      <c r="F41" s="68"/>
      <c r="G41" s="68"/>
      <c r="H41" s="68"/>
      <c r="I41" s="73"/>
    </row>
    <row r="42" spans="1:9" ht="14.25">
      <c r="A42" s="6"/>
      <c r="B42" s="71" t="s">
        <v>70</v>
      </c>
      <c r="C42" s="71"/>
      <c r="D42" s="72"/>
      <c r="E42" s="72"/>
      <c r="F42" s="72">
        <v>7197</v>
      </c>
      <c r="G42" s="72"/>
      <c r="H42" s="72">
        <f>D42-F42</f>
        <v>-7197</v>
      </c>
      <c r="I42" s="73"/>
    </row>
    <row r="43" spans="1:9" ht="14.25">
      <c r="A43" s="6"/>
      <c r="B43" s="15"/>
      <c r="C43" s="15"/>
      <c r="D43" s="68"/>
      <c r="E43" s="68"/>
      <c r="F43" s="68"/>
      <c r="G43" s="68"/>
      <c r="H43" s="68"/>
      <c r="I43" s="73"/>
    </row>
    <row r="44" spans="1:9" ht="14.25">
      <c r="A44" s="6"/>
      <c r="B44" s="71" t="s">
        <v>71</v>
      </c>
      <c r="C44" s="71"/>
      <c r="D44" s="72">
        <v>1046</v>
      </c>
      <c r="E44" s="72"/>
      <c r="F44" s="72">
        <v>1473</v>
      </c>
      <c r="G44" s="72"/>
      <c r="H44" s="72">
        <f>D44-F44</f>
        <v>-427</v>
      </c>
      <c r="I44" s="73"/>
    </row>
    <row r="45" spans="1:9" ht="14.25">
      <c r="A45" s="6"/>
      <c r="B45" s="15"/>
      <c r="C45" s="15"/>
      <c r="D45" s="68"/>
      <c r="E45" s="68"/>
      <c r="F45" s="68"/>
      <c r="G45" s="68"/>
      <c r="H45" s="15"/>
      <c r="I45" s="69"/>
    </row>
    <row r="46" spans="1:9" ht="14.25">
      <c r="A46" s="6"/>
      <c r="B46" s="71" t="s">
        <v>72</v>
      </c>
      <c r="C46" s="71"/>
      <c r="D46" s="72"/>
      <c r="E46" s="72"/>
      <c r="F46" s="72">
        <v>290</v>
      </c>
      <c r="G46" s="72"/>
      <c r="H46" s="72">
        <f>D46-F46</f>
        <v>-290</v>
      </c>
      <c r="I46" s="73"/>
    </row>
    <row r="47" spans="1:9" ht="14.25">
      <c r="A47" s="6"/>
      <c r="B47" s="15"/>
      <c r="C47" s="15"/>
      <c r="D47" s="68"/>
      <c r="E47" s="68"/>
      <c r="F47" s="68"/>
      <c r="G47" s="68"/>
      <c r="H47" s="15"/>
      <c r="I47" s="69"/>
    </row>
    <row r="48" spans="1:9" ht="14.25">
      <c r="A48" s="6"/>
      <c r="B48" s="80" t="s">
        <v>104</v>
      </c>
      <c r="C48" s="15"/>
      <c r="D48" s="75">
        <f>SUM(D11:D35)+SUM(D40:D47)</f>
        <v>324204</v>
      </c>
      <c r="E48" s="68"/>
      <c r="F48" s="75">
        <f>SUM(F11:F35)+SUM(F40:F47)</f>
        <v>309000</v>
      </c>
      <c r="G48" s="68"/>
      <c r="H48" s="75">
        <f>SUM(H11:H35)+SUM(H40:H47)</f>
        <v>15204</v>
      </c>
      <c r="I48" s="73"/>
    </row>
    <row r="49" spans="1:9" ht="14.25">
      <c r="A49" s="6"/>
      <c r="B49" s="15"/>
      <c r="C49" s="15"/>
      <c r="D49" s="68"/>
      <c r="E49" s="68"/>
      <c r="F49" s="68"/>
      <c r="G49" s="68"/>
      <c r="H49" s="68"/>
      <c r="I49" s="73"/>
    </row>
    <row r="50" spans="1:9" ht="14.25">
      <c r="A50" s="6"/>
      <c r="B50" s="15" t="s">
        <v>73</v>
      </c>
      <c r="C50" s="15"/>
      <c r="D50" s="68"/>
      <c r="E50" s="68"/>
      <c r="F50" s="68"/>
      <c r="G50" s="68" t="s">
        <v>31</v>
      </c>
      <c r="H50" s="68">
        <v>10049</v>
      </c>
      <c r="I50" s="73"/>
    </row>
    <row r="51" spans="1:9" ht="14.25">
      <c r="A51" s="6"/>
      <c r="B51" s="15"/>
      <c r="C51" s="15"/>
      <c r="D51" s="68"/>
      <c r="E51" s="68"/>
      <c r="F51" s="68"/>
      <c r="G51" s="68" t="s">
        <v>74</v>
      </c>
      <c r="H51" s="68">
        <v>4155</v>
      </c>
      <c r="I51" s="73"/>
    </row>
    <row r="52" spans="1:9" ht="14.25">
      <c r="A52" s="6"/>
      <c r="B52" s="15"/>
      <c r="C52" s="15"/>
      <c r="D52" s="68"/>
      <c r="E52" s="68"/>
      <c r="F52" s="68"/>
      <c r="G52" s="68" t="s">
        <v>75</v>
      </c>
      <c r="H52" s="68">
        <v>1000</v>
      </c>
      <c r="I52" s="73"/>
    </row>
    <row r="53" spans="1:9" ht="14.25">
      <c r="A53" s="6"/>
      <c r="B53" s="15"/>
      <c r="C53" s="82" t="s">
        <v>103</v>
      </c>
      <c r="D53" s="83">
        <f>D48-D38-D39-D44</f>
        <v>314038</v>
      </c>
      <c r="E53" s="68"/>
      <c r="F53" s="68"/>
      <c r="G53" s="68"/>
      <c r="H53" s="75">
        <f>SUM(H50:H52)</f>
        <v>15204</v>
      </c>
      <c r="I53" s="73"/>
    </row>
    <row r="54" spans="1:9" ht="14.25">
      <c r="A54" s="55"/>
      <c r="B54" s="8"/>
      <c r="C54" s="8"/>
      <c r="D54" s="76"/>
      <c r="E54" s="76"/>
      <c r="F54" s="76"/>
      <c r="G54" s="76"/>
      <c r="H54" s="76"/>
      <c r="I54" s="77"/>
    </row>
    <row r="55" spans="2:9" ht="14.25">
      <c r="B55" s="15"/>
      <c r="C55" s="15"/>
      <c r="D55" s="68"/>
      <c r="E55" s="68"/>
      <c r="F55" s="68"/>
      <c r="G55" s="68"/>
      <c r="H55" s="68"/>
      <c r="I55" s="68"/>
    </row>
    <row r="56" spans="2:9" ht="14.25">
      <c r="B56" s="15"/>
      <c r="C56" s="15"/>
      <c r="D56" s="68"/>
      <c r="E56" s="68"/>
      <c r="F56" s="68"/>
      <c r="G56" s="68"/>
      <c r="H56" s="68"/>
      <c r="I56" s="68"/>
    </row>
  </sheetData>
  <sheetProtection/>
  <mergeCells count="7">
    <mergeCell ref="F8:F9"/>
    <mergeCell ref="H8:H9"/>
    <mergeCell ref="B3:H3"/>
    <mergeCell ref="B4:H4"/>
    <mergeCell ref="B5:H5"/>
    <mergeCell ref="B6:H6"/>
    <mergeCell ref="D8:D9"/>
  </mergeCells>
  <printOptions/>
  <pageMargins left="0.75" right="0.75" top="0.75" bottom="0.7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6"/>
  <sheetViews>
    <sheetView tabSelected="1" zoomScale="95" zoomScaleNormal="95" workbookViewId="0" topLeftCell="A1">
      <selection activeCell="A1" sqref="A1"/>
    </sheetView>
  </sheetViews>
  <sheetFormatPr defaultColWidth="9.16015625" defaultRowHeight="11.25"/>
  <cols>
    <col min="1" max="1" width="9.16015625" style="4" customWidth="1"/>
    <col min="2" max="2" width="21.5" style="4" customWidth="1"/>
    <col min="3" max="3" width="13.5" style="4" customWidth="1"/>
    <col min="4" max="4" width="9.16015625" style="4" customWidth="1"/>
    <col min="5" max="5" width="13.5" style="4" customWidth="1"/>
    <col min="6" max="6" width="9.16015625" style="4" customWidth="1"/>
    <col min="7" max="7" width="12.16015625" style="4" bestFit="1" customWidth="1"/>
    <col min="8" max="8" width="9.16015625" style="4" customWidth="1"/>
    <col min="9" max="9" width="18.66015625" style="4" customWidth="1"/>
    <col min="10" max="10" width="18.33203125" style="4" customWidth="1"/>
    <col min="11" max="16384" width="9.16015625" style="4" customWidth="1"/>
  </cols>
  <sheetData>
    <row r="2" spans="1:9" ht="14.25">
      <c r="A2" s="105" t="s">
        <v>1</v>
      </c>
      <c r="B2" s="105"/>
      <c r="C2" s="105"/>
      <c r="D2" s="105"/>
      <c r="E2" s="105"/>
      <c r="F2" s="105"/>
      <c r="G2" s="105"/>
      <c r="H2" s="105"/>
      <c r="I2" s="66"/>
    </row>
    <row r="4" spans="1:9" ht="14.25">
      <c r="A4" s="105" t="s">
        <v>93</v>
      </c>
      <c r="B4" s="105"/>
      <c r="C4" s="105"/>
      <c r="D4" s="105"/>
      <c r="E4" s="105"/>
      <c r="F4" s="105"/>
      <c r="G4" s="105"/>
      <c r="H4" s="105"/>
      <c r="I4" s="66"/>
    </row>
    <row r="6" ht="14.25">
      <c r="A6" s="4" t="s">
        <v>185</v>
      </c>
    </row>
    <row r="7" ht="14.25">
      <c r="A7" s="4" t="s">
        <v>176</v>
      </c>
    </row>
    <row r="8" ht="14.25">
      <c r="A8" s="4" t="s">
        <v>175</v>
      </c>
    </row>
    <row r="9" ht="14.25">
      <c r="A9" s="4" t="s">
        <v>189</v>
      </c>
    </row>
    <row r="10" ht="14.25">
      <c r="A10" s="4" t="s">
        <v>180</v>
      </c>
    </row>
    <row r="11" ht="9" customHeight="1"/>
    <row r="12" ht="9" customHeight="1"/>
    <row r="13" spans="3:5" ht="14.25" customHeight="1">
      <c r="C13" s="64" t="s">
        <v>194</v>
      </c>
      <c r="E13" s="64" t="s">
        <v>194</v>
      </c>
    </row>
    <row r="14" spans="3:5" ht="14.25">
      <c r="C14" s="128" t="s">
        <v>79</v>
      </c>
      <c r="E14" s="128" t="s">
        <v>86</v>
      </c>
    </row>
    <row r="15" spans="3:5" ht="14.25">
      <c r="C15" s="65" t="s">
        <v>81</v>
      </c>
      <c r="E15" s="65" t="s">
        <v>81</v>
      </c>
    </row>
    <row r="16" spans="3:5" ht="9" customHeight="1">
      <c r="C16" s="63"/>
      <c r="E16" s="63"/>
    </row>
    <row r="17" spans="2:5" ht="14.25">
      <c r="B17" s="57" t="s">
        <v>169</v>
      </c>
      <c r="C17" s="5">
        <v>-1991025</v>
      </c>
      <c r="E17" s="5">
        <v>501909</v>
      </c>
    </row>
    <row r="18" ht="9" customHeight="1"/>
    <row r="19" ht="14.25">
      <c r="A19" s="4" t="s">
        <v>184</v>
      </c>
    </row>
    <row r="20" ht="14.25">
      <c r="A20" s="4" t="s">
        <v>90</v>
      </c>
    </row>
    <row r="21" ht="14.25">
      <c r="A21" s="4" t="s">
        <v>89</v>
      </c>
    </row>
    <row r="22" ht="9" customHeight="1"/>
    <row r="23" ht="14.25" customHeight="1">
      <c r="A23" s="4" t="s">
        <v>186</v>
      </c>
    </row>
    <row r="24" ht="14.25">
      <c r="E24" s="64" t="s">
        <v>194</v>
      </c>
    </row>
    <row r="25" ht="14.25">
      <c r="E25" s="128" t="s">
        <v>168</v>
      </c>
    </row>
    <row r="26" spans="4:5" ht="14.25">
      <c r="D26" s="64"/>
      <c r="E26" s="65" t="s">
        <v>81</v>
      </c>
    </row>
    <row r="27" ht="9" customHeight="1">
      <c r="D27" s="64"/>
    </row>
    <row r="28" spans="2:5" ht="14.25">
      <c r="B28" s="4" t="s">
        <v>80</v>
      </c>
      <c r="D28" s="62"/>
      <c r="E28" s="5">
        <v>7304308</v>
      </c>
    </row>
    <row r="29" ht="9" customHeight="1">
      <c r="E29" s="5"/>
    </row>
    <row r="30" spans="2:5" ht="14.25">
      <c r="B30" s="4" t="s">
        <v>83</v>
      </c>
      <c r="E30" s="5">
        <v>6195839</v>
      </c>
    </row>
    <row r="31" ht="9" customHeight="1">
      <c r="E31" s="5"/>
    </row>
    <row r="32" spans="2:5" ht="14.25">
      <c r="B32" s="4" t="s">
        <v>85</v>
      </c>
      <c r="E32" s="104">
        <f>E28-E30</f>
        <v>1108469</v>
      </c>
    </row>
    <row r="33" ht="9" customHeight="1">
      <c r="E33" s="5"/>
    </row>
    <row r="34" spans="2:6" ht="14.25">
      <c r="B34" s="4" t="s">
        <v>84</v>
      </c>
      <c r="E34" s="5">
        <v>1035834</v>
      </c>
      <c r="F34" s="4" t="s">
        <v>195</v>
      </c>
    </row>
    <row r="35" ht="9" customHeight="1">
      <c r="E35" s="5"/>
    </row>
    <row r="36" spans="2:5" ht="14.25">
      <c r="B36" s="4" t="s">
        <v>173</v>
      </c>
      <c r="E36" s="104">
        <f>E32-E34</f>
        <v>72635</v>
      </c>
    </row>
    <row r="37" ht="9" customHeight="1">
      <c r="E37" s="5"/>
    </row>
    <row r="38" spans="2:6" ht="14.25">
      <c r="B38" s="4" t="s">
        <v>178</v>
      </c>
      <c r="E38" s="5">
        <v>780000</v>
      </c>
      <c r="F38" s="4" t="s">
        <v>177</v>
      </c>
    </row>
    <row r="39" ht="9" customHeight="1">
      <c r="E39" s="5"/>
    </row>
    <row r="40" spans="2:5" ht="14.25">
      <c r="B40" s="4" t="s">
        <v>174</v>
      </c>
      <c r="E40" s="104">
        <v>-707365</v>
      </c>
    </row>
    <row r="41" ht="14.25">
      <c r="E41" s="5"/>
    </row>
    <row r="42" spans="1:5" ht="14.25">
      <c r="A42" s="4" t="s">
        <v>203</v>
      </c>
      <c r="E42" s="5"/>
    </row>
    <row r="43" spans="1:5" ht="14.25">
      <c r="A43" s="4" t="s">
        <v>204</v>
      </c>
      <c r="E43" s="5"/>
    </row>
    <row r="44" spans="1:5" ht="14.25">
      <c r="A44" s="4" t="s">
        <v>206</v>
      </c>
      <c r="E44" s="5"/>
    </row>
    <row r="45" spans="1:5" ht="14.25">
      <c r="A45" s="4" t="s">
        <v>193</v>
      </c>
      <c r="E45" s="5"/>
    </row>
    <row r="46" spans="1:5" ht="14.25">
      <c r="A46" s="4" t="s">
        <v>209</v>
      </c>
      <c r="E46" s="5"/>
    </row>
    <row r="47" spans="1:5" ht="14.25">
      <c r="A47" s="4" t="s">
        <v>207</v>
      </c>
      <c r="E47" s="5"/>
    </row>
    <row r="48" ht="9" customHeight="1">
      <c r="E48" s="5"/>
    </row>
    <row r="49" spans="1:5" ht="14.25">
      <c r="A49" s="4" t="s">
        <v>196</v>
      </c>
      <c r="E49" s="5"/>
    </row>
    <row r="50" spans="1:5" ht="14.25">
      <c r="A50" s="4" t="s">
        <v>205</v>
      </c>
      <c r="E50" s="5"/>
    </row>
    <row r="51" spans="1:5" ht="14.25">
      <c r="A51" s="4" t="s">
        <v>211</v>
      </c>
      <c r="E51" s="5"/>
    </row>
    <row r="52" spans="1:5" ht="14.25">
      <c r="A52" s="4" t="s">
        <v>201</v>
      </c>
      <c r="E52" s="5"/>
    </row>
    <row r="53" spans="1:5" ht="14.25">
      <c r="A53" s="4" t="s">
        <v>210</v>
      </c>
      <c r="E53" s="5"/>
    </row>
    <row r="54" ht="9" customHeight="1">
      <c r="E54" s="5"/>
    </row>
    <row r="55" spans="1:5" ht="14.25">
      <c r="A55" s="4" t="s">
        <v>197</v>
      </c>
      <c r="E55" s="5"/>
    </row>
    <row r="56" spans="1:5" ht="14.25">
      <c r="A56" s="4" t="s">
        <v>202</v>
      </c>
      <c r="E56" s="5"/>
    </row>
    <row r="57" ht="9" customHeight="1">
      <c r="E57" s="5"/>
    </row>
    <row r="58" ht="14.25" hidden="1">
      <c r="A58" s="4" t="s">
        <v>181</v>
      </c>
    </row>
    <row r="59" ht="14.25" hidden="1">
      <c r="A59" s="4" t="s">
        <v>170</v>
      </c>
    </row>
    <row r="60" ht="14.25" hidden="1">
      <c r="A60" s="4" t="s">
        <v>171</v>
      </c>
    </row>
    <row r="61" ht="14.25" hidden="1">
      <c r="A61" s="4" t="s">
        <v>182</v>
      </c>
    </row>
    <row r="62" ht="14.25" hidden="1">
      <c r="A62" s="4" t="s">
        <v>172</v>
      </c>
    </row>
    <row r="63" ht="14.25" hidden="1">
      <c r="A63" s="4" t="s">
        <v>183</v>
      </c>
    </row>
    <row r="64" ht="14.25" hidden="1">
      <c r="A64" s="4" t="s">
        <v>212</v>
      </c>
    </row>
    <row r="65" ht="9" customHeight="1" hidden="1"/>
    <row r="66" ht="14.25">
      <c r="A66" s="4" t="s">
        <v>199</v>
      </c>
    </row>
    <row r="67" ht="14.25">
      <c r="A67" s="4" t="s">
        <v>198</v>
      </c>
    </row>
    <row r="68" ht="14.25">
      <c r="A68" s="4" t="s">
        <v>200</v>
      </c>
    </row>
    <row r="69" ht="9" customHeight="1"/>
    <row r="70" ht="14.25">
      <c r="A70" s="4" t="s">
        <v>208</v>
      </c>
    </row>
    <row r="71" ht="14.25">
      <c r="A71" s="4" t="s">
        <v>82</v>
      </c>
    </row>
    <row r="75" ht="14.25">
      <c r="A75" s="4" t="s">
        <v>156</v>
      </c>
    </row>
    <row r="76" ht="14.25">
      <c r="A76" s="4" t="s">
        <v>179</v>
      </c>
    </row>
  </sheetData>
  <mergeCells count="2">
    <mergeCell ref="A2:H2"/>
    <mergeCell ref="A4:H4"/>
  </mergeCells>
  <printOptions/>
  <pageMargins left="0.6692913385826772" right="0.55" top="0.5" bottom="0.3" header="0.34" footer="0.1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2017-07-13T15:25:53Z</cp:lastPrinted>
  <dcterms:created xsi:type="dcterms:W3CDTF">2016-07-10T15:59:48Z</dcterms:created>
  <dcterms:modified xsi:type="dcterms:W3CDTF">2017-07-13T15:28:29Z</dcterms:modified>
  <cp:category/>
  <cp:version/>
  <cp:contentType/>
  <cp:contentStatus/>
</cp:coreProperties>
</file>