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30" windowWidth="20730" windowHeight="11400" activeTab="0"/>
  </bookViews>
  <sheets>
    <sheet name="Portfolio Report at 30.06.2016" sheetId="1" r:id="rId1"/>
    <sheet name="Treasury Report at 30.06.2016" sheetId="2" r:id="rId2"/>
    <sheet name="Funds Utilisation at 30.06.2016" sheetId="3" r:id="rId3"/>
    <sheet name="Village Financials &amp; Budget" sheetId="4" r:id="rId4"/>
  </sheets>
  <definedNames>
    <definedName name="_xlnm.Print_Area" localSheetId="2">'Funds Utilisation at 30.06.2016'!$A$1:$I$52</definedName>
    <definedName name="_xlnm.Print_Area" localSheetId="1">'Treasury Report at 30.06.2016'!$A$1:$N$79</definedName>
  </definedNames>
  <calcPr fullCalcOnLoad="1"/>
</workbook>
</file>

<file path=xl/sharedStrings.xml><?xml version="1.0" encoding="utf-8"?>
<sst xmlns="http://schemas.openxmlformats.org/spreadsheetml/2006/main" count="178" uniqueCount="170">
  <si>
    <t>4.</t>
  </si>
  <si>
    <t>EVERGREEN LIFESTYLE BROADACRES</t>
  </si>
  <si>
    <t>RESIDENT'S COMMITTEE</t>
  </si>
  <si>
    <t>SUMMARY OF RECEIPTS AND PAYMENTS</t>
  </si>
  <si>
    <t>FOR THE PERIOD 1 FEBRUARY 2015 TO 30 JUNE 2016 (17 MONTHS)</t>
  </si>
  <si>
    <t>Notes</t>
  </si>
  <si>
    <t>B/Fwd from 31 Jan 2015</t>
  </si>
  <si>
    <t>Current Year                        1 February 2015 to Date</t>
  </si>
  <si>
    <t>Cumulative</t>
  </si>
  <si>
    <t>RECEIPTS</t>
  </si>
  <si>
    <t>Voluntary Contributions from Residents</t>
  </si>
  <si>
    <t>1.</t>
  </si>
  <si>
    <t>6.</t>
  </si>
  <si>
    <t>Christmas Appeal 2015</t>
  </si>
  <si>
    <t>2.</t>
  </si>
  <si>
    <t>Proceeds from "100+ Club"</t>
  </si>
  <si>
    <t>3.</t>
  </si>
  <si>
    <t>Lyn Huddy Memorial</t>
  </si>
  <si>
    <t>Bank Interest</t>
  </si>
  <si>
    <t>Proceeds from Functions</t>
  </si>
  <si>
    <t>&lt;-- Report on offset only of these lines --&gt;</t>
  </si>
  <si>
    <t>TOTAL RECEIPTS</t>
  </si>
  <si>
    <t>PAYMENTS</t>
  </si>
  <si>
    <t>Arbor Day 2015</t>
  </si>
  <si>
    <t>Contributions from Residents &amp; Families</t>
  </si>
  <si>
    <t>Cost of Trees, Shrubs,Compost &amp; Labour</t>
  </si>
  <si>
    <t>Expenses (Coffee &amp; Muffins)</t>
  </si>
  <si>
    <t>Expenses (Gratuities for Assistants)</t>
  </si>
  <si>
    <t>Expenses (Saturday Labour for Gardeners)</t>
  </si>
  <si>
    <t>5.</t>
  </si>
  <si>
    <t>Bank Charges</t>
  </si>
  <si>
    <t>Equipment for Functions</t>
  </si>
  <si>
    <t>Cost of Functions</t>
  </si>
  <si>
    <t>Gifts &amp; Presentations</t>
  </si>
  <si>
    <t>7.</t>
  </si>
  <si>
    <t>2nd Resident's Annual Meeting Snacks</t>
  </si>
  <si>
    <t>Parkland Planting, Seeding and Fertilising</t>
  </si>
  <si>
    <t>8.</t>
  </si>
  <si>
    <t>TOTAL PAYMENTS</t>
  </si>
  <si>
    <t>NET RECEIPTS OVER PAYMENTS</t>
  </si>
  <si>
    <t>MADE UP AS:</t>
  </si>
  <si>
    <t>Total Funds</t>
  </si>
  <si>
    <t>Bank</t>
  </si>
  <si>
    <t>Unutilised Arbor Day Funds</t>
  </si>
  <si>
    <t>Cash on Hand</t>
  </si>
  <si>
    <t>Photobook cost - Jill's Farewell</t>
  </si>
  <si>
    <t>Social Portfolio Petty Cash Float</t>
  </si>
  <si>
    <t>9.</t>
  </si>
  <si>
    <t>TOTAL FUNDS ON HAND</t>
  </si>
  <si>
    <t>Engagement gift - Eugene</t>
  </si>
  <si>
    <t>Parkland Maintenance</t>
  </si>
  <si>
    <t>10.</t>
  </si>
  <si>
    <t>Social Portfolio Float</t>
  </si>
  <si>
    <t>Available Funds</t>
  </si>
  <si>
    <t>Notes:</t>
  </si>
  <si>
    <t>1.  Since  inception R8 800 has been contributed.</t>
  </si>
  <si>
    <t>2.  Prior year receipts include R1 400 late contributions carried forward to, and paid out with, the 2015</t>
  </si>
  <si>
    <t xml:space="preserve">     presentation.</t>
  </si>
  <si>
    <t>3.  Six events this period. Next event planned for August 2016, which will add R4 000 to our funds.</t>
  </si>
  <si>
    <t xml:space="preserve">      Since inception R37 000 has been contributed to Rescom funds and R36 500 paid out as prizes.</t>
  </si>
  <si>
    <t>4.  July 2015 Durban July Sweepstakes R2 000, Sale of Jill's farewell surplus wine R1 190,</t>
  </si>
  <si>
    <t xml:space="preserve">      Novenber 2015 Sale of Work R1 008</t>
  </si>
  <si>
    <t>6.  Includes R1 000 July 2015 Durban July prizes, R600 Wimbledon men's final champagne &amp; strawberries,</t>
  </si>
  <si>
    <t xml:space="preserve">     R405 charcoal &amp; firelighters for street braais,R5 412 for Jill's Farewell function, R923 for Sr. Lyndé's</t>
  </si>
  <si>
    <t xml:space="preserve">     Farewell function, R1 229 invitations, decorations &amp; pr1zes for Social Evening functions.</t>
  </si>
  <si>
    <t>7.  Includes Holiday Gift Carol &amp; Nico R500, Flowers for Residents R1 219,</t>
  </si>
  <si>
    <t xml:space="preserve">      Birthday &amp; Appreciation Gift Ivar Skanke R127, Wine Taffy Davies R55,</t>
  </si>
  <si>
    <t xml:space="preserve">      Rescom top-up to Jill's Farewell Collection R130, Farewell cards for Jill R60, Sr. Lyndé R59,</t>
  </si>
  <si>
    <t xml:space="preserve">      Gift of four Broadacres 2016 Calendars to Evergreen management R400.</t>
  </si>
  <si>
    <t xml:space="preserve">      Memo: R6 420 donated and presented for Carol &amp; Nico's farewell,</t>
  </si>
  <si>
    <t xml:space="preserve">                    R10 000 donated, R9 000 presented for Jill's farewell. (R1 000 reserved for Photobook cost.),</t>
  </si>
  <si>
    <t xml:space="preserve">                    R6 000 donated and presented for Sr. Lyndé's farewell,</t>
  </si>
  <si>
    <t xml:space="preserve">                    R23 250 donated and presented for Staff Christmas Appeal.</t>
  </si>
  <si>
    <t>8.  African Daisy Seeds &amp; Fertiliser R2 019, PVC Pipe Tree Protectors R450, Nesting Logs R750.</t>
  </si>
  <si>
    <t>9.  Topped up to R1 000 on 03 February 2016.</t>
  </si>
  <si>
    <t>EVERGREEN LIFESTYLE - BROADACRES</t>
  </si>
  <si>
    <t>RESIDENTS COMMITTEE</t>
  </si>
  <si>
    <t>FINANCIAL REPORT FOR THE PERIOD 1st FEBRUARY 2015 TO 30th JUNE 2016</t>
  </si>
  <si>
    <t>I have pleasure in presenting the Financial Statement for the third year's financial activities of the Evergreen</t>
  </si>
  <si>
    <t>Lifestyles Broadacres Residents Committee.</t>
  </si>
  <si>
    <t>Included this year is an additional report reflecting, since inception, total Rescom fund receipts and where</t>
  </si>
  <si>
    <t>applicable, the associated expenditure.</t>
  </si>
  <si>
    <t>The funds of the Residents Committee are intended to be utilised for subsidising residents' functions, contributing</t>
  </si>
  <si>
    <t>to activities (e.g. Arbor Day), social functions, farewell presentations to Evergreen Staff, gifts to speakers at functions,</t>
  </si>
  <si>
    <t>and other expenses on behalf of or for the benefit of Evergreen Residents.</t>
  </si>
  <si>
    <t>REVENUE</t>
  </si>
  <si>
    <t>The initial source of revenue was a unanimously approved once-off contribution by Residents of Phase 1 of R100 per</t>
  </si>
  <si>
    <t>resident in order to give the Rescom some capital to start with.</t>
  </si>
  <si>
    <t>Once again an appeal is made to all new residents to likewise contribute an amount of  R100 per person to the</t>
  </si>
  <si>
    <t>The principal source of revenue remains the extremely popular "100 Club", which, due to the growth of the Village,</t>
  </si>
  <si>
    <t>has expanded to become the "100+ Club".  During this period there were six draws, and a steady demand for entries.</t>
  </si>
  <si>
    <t>This created an income of R21 000 to Rescom funds, and an amount of R20 500 was distributed as prize money.</t>
  </si>
  <si>
    <t>Thanks are especially due to Ivar and Pat Skanke  for collecting the funds and organising the draws.</t>
  </si>
  <si>
    <t>EXPENDITURE</t>
  </si>
  <si>
    <t>Rescom's main expenses have been the costs of Farewell functions for Jill Blignaut and Sr. Lynde Neilson (R6 308),</t>
  </si>
  <si>
    <t>SPECIAL APPEALS</t>
  </si>
  <si>
    <t>As in the previous year, residents were asked to make a voluntary contribution to be distributed as a Christmas</t>
  </si>
  <si>
    <t>Bonus to all Evergreen employees. It is most heartening to report that an amount of R23 250 was contributed, which</t>
  </si>
  <si>
    <t>was handed out, to grateful thanks, during a Staff Christmas function in December 2015.</t>
  </si>
  <si>
    <t>NET RESULT</t>
  </si>
  <si>
    <t>The finances of Rescom are thus viewed as encouragingly healthy at this point.</t>
  </si>
  <si>
    <t>RECEIPTS AND UTILISATION OF FUNDS</t>
  </si>
  <si>
    <t>FOR THE PERIOD 1 FEBRUARY 2013 TO 30 JUNE 2016</t>
  </si>
  <si>
    <t>Receipts</t>
  </si>
  <si>
    <t>Expenses</t>
  </si>
  <si>
    <t>Start-up Fund</t>
  </si>
  <si>
    <t>100+ Club</t>
  </si>
  <si>
    <t>Christmas Appeals</t>
  </si>
  <si>
    <t>Staff Farewell Presentations</t>
  </si>
  <si>
    <t>Lyn Huddy's Memorial</t>
  </si>
  <si>
    <t>Social Functions</t>
  </si>
  <si>
    <t>Durban July Sweepstakes</t>
  </si>
  <si>
    <t>Sales of Work</t>
  </si>
  <si>
    <t>Sale of CD's</t>
  </si>
  <si>
    <t>Fun Walk</t>
  </si>
  <si>
    <t>Gifts and Presentations</t>
  </si>
  <si>
    <t>Residents Annual Meetings</t>
  </si>
  <si>
    <t>Arbor Days</t>
  </si>
  <si>
    <t>Residents</t>
  </si>
  <si>
    <t>Families &amp; H/O</t>
  </si>
  <si>
    <t>Clubhouse Equipment</t>
  </si>
  <si>
    <t>Bank Account Interest &amp; Fees</t>
  </si>
  <si>
    <t>ResCom Office Supplies</t>
  </si>
  <si>
    <t>ResCom Fund Balance at Date</t>
  </si>
  <si>
    <t>Cash</t>
  </si>
  <si>
    <t xml:space="preserve">Social </t>
  </si>
  <si>
    <t>The report covers an extended period of 17 months in order to cover the period since the previous Residents</t>
  </si>
  <si>
    <t>Annual Meeting on 25 February 2015.</t>
  </si>
  <si>
    <t>Rescom Fund. I am pleased to report that we have now received, in total,  an amount of R8 800.</t>
  </si>
  <si>
    <t>been distributed as prizes.</t>
  </si>
  <si>
    <t>Since inception R73 500 has been collected, from which Rescom funds have benefited by R37 000, and R36 500 has</t>
  </si>
  <si>
    <r>
      <t>10</t>
    </r>
    <r>
      <rPr>
        <sz val="11"/>
        <rFont val="Calibri"/>
        <family val="2"/>
      </rPr>
      <t>. Funds Available Detail</t>
    </r>
  </si>
  <si>
    <t>Social Functions (R3 260), costs of refreshments at the 3rd Residents Annual Meeting (R2 240), Gifts and presentations</t>
  </si>
  <si>
    <t>(R1 549), and Parkland planting, seeding and fertilising (R3 220).</t>
  </si>
  <si>
    <t>The net result of the Revenue and Expenditure of the Rescom for the period under review was a surplus of R12 983</t>
  </si>
  <si>
    <t>which, with the surplus of R11 092 brought forward from the previous year, brings the cumulative surplus to R24 075.</t>
  </si>
  <si>
    <t>Feb 2015</t>
  </si>
  <si>
    <t>Feb 2016</t>
  </si>
  <si>
    <t>The village currently operates at a planned loss, arising from the start-up and fixed operating costs being</t>
  </si>
  <si>
    <t>This resulted in the village operating at a loss until February 2016, as the prior two years show:</t>
  </si>
  <si>
    <t>VILLAGE FINANCIAL RESULTS TO FEBRUARY 2016 AND  BUDGET TO FEBRUARY 2017</t>
  </si>
  <si>
    <t>Income</t>
  </si>
  <si>
    <t>In summary, the 2016/2017 budget looks like this:</t>
  </si>
  <si>
    <t>Profit/(Loss)</t>
  </si>
  <si>
    <t>funded from phased levy income i.e Phases 1 and 2 comprising 83 units, and Phase 3 by a further 47 units.</t>
  </si>
  <si>
    <t xml:space="preserve">As a result of newly promulgated legislation, all developments such as ours are now required to create a </t>
  </si>
  <si>
    <t>Rand</t>
  </si>
  <si>
    <t>ResCom is in regular contact with Evergreen management to both seek opportunities or anticipate risks</t>
  </si>
  <si>
    <t>that could improve the management of the village financial position.</t>
  </si>
  <si>
    <t>Less Contractual Expenses</t>
  </si>
  <si>
    <t>Less Non-Contractual Expenses</t>
  </si>
  <si>
    <t>Profit before Non-contractual Expenses</t>
  </si>
  <si>
    <t>Total Profit</t>
  </si>
  <si>
    <t>as at May 2016.</t>
  </si>
  <si>
    <t xml:space="preserve">This is mainly due to timing differences relating to the month in which items are accounted for, as opposed </t>
  </si>
  <si>
    <t>This phased levy income is accounted for in the village accounts when units are released by the developer</t>
  </si>
  <si>
    <t>the budget anticipated a respectable profit of R390 768.</t>
  </si>
  <si>
    <t>An amount of R390 000 has been provided for this in the 2016/2017 budget. Without this additional cost,</t>
  </si>
  <si>
    <t>to the month they were budgeted for.</t>
  </si>
  <si>
    <t>Feb 2017</t>
  </si>
  <si>
    <t>provision in the accounts for future ongoing or unplanned maintenance expenses.</t>
  </si>
  <si>
    <r>
      <t xml:space="preserve">Net Receipts/ </t>
    </r>
    <r>
      <rPr>
        <b/>
        <sz val="11"/>
        <color indexed="10"/>
        <rFont val="Calibri"/>
        <family val="2"/>
      </rPr>
      <t>(Expenses)</t>
    </r>
  </si>
  <si>
    <t>MEMO: Funds available after providing for known future expenses.</t>
  </si>
  <si>
    <t>5.  Current year surplus at date.</t>
  </si>
  <si>
    <t>10. Funds available after providing for identified future expenditure not included above.</t>
  </si>
  <si>
    <t>removes the need for the village to be accountable for ongoing unit sales.</t>
  </si>
  <si>
    <t>for sale, not only once the unit's Life Rights are purchased. This has been the practice since Day 1, and</t>
  </si>
  <si>
    <t>income, the current losses are budgeted to turn the corner and achieve break-even by February 2017.</t>
  </si>
  <si>
    <t>With the balance of Phase 3 units available for sale, and the village accounts benefiting from the deemed</t>
  </si>
  <si>
    <t>As regards the latest available financial results for this year, the village accounts reflect a loss of R71,847</t>
  </si>
</sst>
</file>

<file path=xl/styles.xml><?xml version="1.0" encoding="utf-8"?>
<styleSheet xmlns="http://schemas.openxmlformats.org/spreadsheetml/2006/main">
  <numFmts count="5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&quot;R&quot;* #,##0_ ;_ &quot;R&quot;* \-#,##0_ ;_ &quot;R&quot;* &quot;-&quot;_ ;_ @_ "/>
    <numFmt numFmtId="165" formatCode="_ &quot;R&quot;* #,##0.00_ ;_ &quot;R&quot;* \-#,##0.00_ ;_ &quot;R&quot;* &quot;-&quot;??_ ;_ @_ "/>
    <numFmt numFmtId="166" formatCode="#,##0_);\(#,##0\);\-\ "/>
    <numFmt numFmtId="167" formatCode="#,##0.00_);[Red]\(#,##0.00\);\-\ "/>
    <numFmt numFmtId="168" formatCode="#,##0_);[Red]\(#,##0\);\-\ "/>
    <numFmt numFmtId="169" formatCode="#,##0.00_);[Red]\(#,##0.00\);\-\ \ "/>
    <numFmt numFmtId="170" formatCode="#\ ##0.00_);[Red]\(#\ ##0.00\);\-\ "/>
    <numFmt numFmtId="171" formatCode="[$-C09]dd\-mmm\-yy;@"/>
    <numFmt numFmtId="172" formatCode="#,##0.00_);\(#,##0.00\);\-\ "/>
    <numFmt numFmtId="173" formatCode="mmm\-yyyy"/>
    <numFmt numFmtId="174" formatCode="&quot;R&quot;\ #,##0.00"/>
    <numFmt numFmtId="175" formatCode="#,##0.00_ ;[Red]\(#,##0.00\);\-\ "/>
    <numFmt numFmtId="176" formatCode="_ &quot;R&quot;\ * #,##0.000_ ;_ &quot;R&quot;\ * \-#,##0.000_ ;_ &quot;R&quot;\ * &quot;-&quot;??_ ;_ @_ "/>
    <numFmt numFmtId="177" formatCode="#,##0.000_);[Red]\(#,##0.000\);\-\ \ "/>
    <numFmt numFmtId="178" formatCode="0.0"/>
    <numFmt numFmtId="179" formatCode="#,##0.0"/>
    <numFmt numFmtId="180" formatCode="#,##0.0_);[Red]\(#,##0.0\);\-\ "/>
    <numFmt numFmtId="181" formatCode="#,##0.000_);[Red]\(#,##0.000\);\-\ "/>
    <numFmt numFmtId="182" formatCode="#,##0.0000_);[Red]\(#,##0.0000\);\-\ "/>
    <numFmt numFmtId="183" formatCode="#,##0.0_);[Red]\(#,##0.0\);\-\ \ "/>
    <numFmt numFmtId="184" formatCode="#,##0_);[Red]\(#,##0\);\-\ \ "/>
    <numFmt numFmtId="185" formatCode="#,##0.0_);\(#,##0.0\);\-\ "/>
    <numFmt numFmtId="186" formatCode="&quot;R&quot;#,##0;\-&quot;R&quot;#,##0"/>
    <numFmt numFmtId="187" formatCode="&quot;R&quot;#,##0;[Red]\-&quot;R&quot;#,##0"/>
    <numFmt numFmtId="188" formatCode="&quot;R&quot;#,##0.00;\-&quot;R&quot;#,##0.00"/>
    <numFmt numFmtId="189" formatCode="&quot;R&quot;#,##0.00;[Red]\-&quot;R&quot;#,##0.00"/>
    <numFmt numFmtId="190" formatCode="_-&quot;R&quot;* #,##0_-;\-&quot;R&quot;* #,##0_-;_-&quot;R&quot;* &quot;-&quot;_-;_-@_-"/>
    <numFmt numFmtId="191" formatCode="_-* #,##0_-;\-* #,##0_-;_-* &quot;-&quot;_-;_-@_-"/>
    <numFmt numFmtId="192" formatCode="_-&quot;R&quot;* #,##0.00_-;\-&quot;R&quot;* #,##0.00_-;_-&quot;R&quot;* &quot;-&quot;??_-;_-@_-"/>
    <numFmt numFmtId="193" formatCode="_-* #,##0.00_-;\-* #,##0.00_-;_-* &quot;-&quot;??_-;_-@_-"/>
    <numFmt numFmtId="194" formatCode="0.0000000000000"/>
    <numFmt numFmtId="195" formatCode="0.000000000000"/>
    <numFmt numFmtId="196" formatCode="0.00000000000"/>
    <numFmt numFmtId="197" formatCode="0.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0_);\(#,##0.00\)"/>
    <numFmt numFmtId="206" formatCode="#,##0.0000_);\(#,##0.0000\);\-\ "/>
    <numFmt numFmtId="207" formatCode="0.0%"/>
    <numFmt numFmtId="208" formatCode="\9\9\9\ \9\9\9\-\9\9\9\9"/>
    <numFmt numFmtId="209" formatCode="000\ 000\-0000"/>
    <numFmt numFmtId="210" formatCode="#,##0.00_;\(###0.00\);\-\ "/>
    <numFmt numFmtId="211" formatCode="#,##0.00000_);[Red]\(#,##0.00000\);\-\ "/>
    <numFmt numFmtId="212" formatCode="#,##0.0000_);[Red]\(#,##0.0000\);\-\ \ 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167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0" fontId="21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167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3" fillId="0" borderId="10" xfId="0" applyFont="1" applyBorder="1" applyAlignment="1">
      <alignment/>
    </xf>
    <xf numFmtId="167" fontId="21" fillId="0" borderId="12" xfId="0" applyNumberFormat="1" applyFont="1" applyBorder="1" applyAlignment="1">
      <alignment/>
    </xf>
    <xf numFmtId="49" fontId="24" fillId="0" borderId="17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0" fontId="21" fillId="0" borderId="0" xfId="0" applyFont="1" applyBorder="1" applyAlignment="1">
      <alignment/>
    </xf>
    <xf numFmtId="167" fontId="21" fillId="0" borderId="0" xfId="0" applyNumberFormat="1" applyFont="1" applyBorder="1" applyAlignment="1">
      <alignment/>
    </xf>
    <xf numFmtId="167" fontId="21" fillId="0" borderId="18" xfId="0" applyNumberFormat="1" applyFont="1" applyBorder="1" applyAlignment="1">
      <alignment horizontal="center" wrapText="1"/>
    </xf>
    <xf numFmtId="49" fontId="25" fillId="0" borderId="19" xfId="0" applyNumberFormat="1" applyFont="1" applyBorder="1" applyAlignment="1">
      <alignment horizontal="center"/>
    </xf>
    <xf numFmtId="167" fontId="21" fillId="0" borderId="0" xfId="0" applyNumberFormat="1" applyFont="1" applyAlignment="1">
      <alignment/>
    </xf>
    <xf numFmtId="49" fontId="21" fillId="0" borderId="19" xfId="0" applyNumberFormat="1" applyFont="1" applyBorder="1" applyAlignment="1">
      <alignment/>
    </xf>
    <xf numFmtId="167" fontId="21" fillId="0" borderId="13" xfId="0" applyNumberFormat="1" applyFont="1" applyBorder="1" applyAlignment="1">
      <alignment horizontal="center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67" fontId="21" fillId="0" borderId="21" xfId="0" applyNumberFormat="1" applyFont="1" applyBorder="1" applyAlignment="1">
      <alignment/>
    </xf>
    <xf numFmtId="170" fontId="21" fillId="0" borderId="20" xfId="0" applyNumberFormat="1" applyFont="1" applyBorder="1" applyAlignment="1">
      <alignment/>
    </xf>
    <xf numFmtId="170" fontId="21" fillId="0" borderId="22" xfId="0" applyNumberFormat="1" applyFont="1" applyBorder="1" applyAlignment="1">
      <alignment/>
    </xf>
    <xf numFmtId="170" fontId="21" fillId="0" borderId="14" xfId="0" applyNumberFormat="1" applyFont="1" applyBorder="1" applyAlignment="1">
      <alignment/>
    </xf>
    <xf numFmtId="49" fontId="21" fillId="0" borderId="19" xfId="0" applyNumberFormat="1" applyFont="1" applyBorder="1" applyAlignment="1">
      <alignment horizontal="right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167" fontId="21" fillId="0" borderId="24" xfId="0" applyNumberFormat="1" applyFont="1" applyBorder="1" applyAlignment="1">
      <alignment/>
    </xf>
    <xf numFmtId="170" fontId="21" fillId="0" borderId="23" xfId="0" applyNumberFormat="1" applyFont="1" applyBorder="1" applyAlignment="1">
      <alignment/>
    </xf>
    <xf numFmtId="170" fontId="21" fillId="0" borderId="25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Fill="1" applyBorder="1" applyAlignment="1">
      <alignment/>
    </xf>
    <xf numFmtId="170" fontId="21" fillId="0" borderId="26" xfId="0" applyNumberFormat="1" applyFont="1" applyBorder="1" applyAlignment="1">
      <alignment/>
    </xf>
    <xf numFmtId="0" fontId="23" fillId="0" borderId="23" xfId="0" applyFont="1" applyBorder="1" applyAlignment="1">
      <alignment/>
    </xf>
    <xf numFmtId="170" fontId="21" fillId="0" borderId="13" xfId="0" applyNumberFormat="1" applyFont="1" applyBorder="1" applyAlignment="1">
      <alignment/>
    </xf>
    <xf numFmtId="170" fontId="21" fillId="0" borderId="19" xfId="0" applyNumberFormat="1" applyFont="1" applyBorder="1" applyAlignment="1">
      <alignment/>
    </xf>
    <xf numFmtId="167" fontId="21" fillId="0" borderId="27" xfId="0" applyNumberFormat="1" applyFont="1" applyBorder="1" applyAlignment="1">
      <alignment/>
    </xf>
    <xf numFmtId="167" fontId="21" fillId="0" borderId="28" xfId="0" applyNumberFormat="1" applyFont="1" applyBorder="1" applyAlignment="1">
      <alignment/>
    </xf>
    <xf numFmtId="172" fontId="21" fillId="0" borderId="0" xfId="0" applyNumberFormat="1" applyFont="1" applyBorder="1" applyAlignment="1">
      <alignment/>
    </xf>
    <xf numFmtId="167" fontId="21" fillId="0" borderId="22" xfId="0" applyNumberFormat="1" applyFont="1" applyBorder="1" applyAlignment="1">
      <alignment/>
    </xf>
    <xf numFmtId="0" fontId="23" fillId="0" borderId="20" xfId="0" applyFont="1" applyBorder="1" applyAlignment="1">
      <alignment/>
    </xf>
    <xf numFmtId="170" fontId="22" fillId="0" borderId="29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0" fontId="21" fillId="0" borderId="30" xfId="0" applyNumberFormat="1" applyFont="1" applyBorder="1" applyAlignment="1">
      <alignment/>
    </xf>
    <xf numFmtId="0" fontId="23" fillId="0" borderId="31" xfId="0" applyFont="1" applyBorder="1" applyAlignment="1">
      <alignment/>
    </xf>
    <xf numFmtId="170" fontId="21" fillId="0" borderId="29" xfId="0" applyNumberFormat="1" applyFont="1" applyBorder="1" applyAlignment="1">
      <alignment/>
    </xf>
    <xf numFmtId="0" fontId="23" fillId="0" borderId="11" xfId="0" applyFont="1" applyBorder="1" applyAlignment="1">
      <alignment/>
    </xf>
    <xf numFmtId="170" fontId="21" fillId="0" borderId="0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1" xfId="0" applyFont="1" applyBorder="1" applyAlignment="1">
      <alignment/>
    </xf>
    <xf numFmtId="172" fontId="22" fillId="0" borderId="33" xfId="0" applyNumberFormat="1" applyFont="1" applyBorder="1" applyAlignment="1">
      <alignment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2" fillId="0" borderId="13" xfId="0" applyNumberFormat="1" applyFont="1" applyBorder="1" applyAlignment="1">
      <alignment/>
    </xf>
    <xf numFmtId="0" fontId="22" fillId="0" borderId="18" xfId="0" applyFont="1" applyBorder="1" applyAlignment="1">
      <alignment/>
    </xf>
    <xf numFmtId="172" fontId="22" fillId="0" borderId="32" xfId="0" applyNumberFormat="1" applyFont="1" applyBorder="1" applyAlignment="1">
      <alignment/>
    </xf>
    <xf numFmtId="5" fontId="21" fillId="0" borderId="0" xfId="0" applyNumberFormat="1" applyFont="1" applyAlignment="1">
      <alignment/>
    </xf>
    <xf numFmtId="49" fontId="25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/>
    </xf>
    <xf numFmtId="184" fontId="21" fillId="0" borderId="11" xfId="0" applyNumberFormat="1" applyFont="1" applyBorder="1" applyAlignment="1">
      <alignment/>
    </xf>
    <xf numFmtId="184" fontId="21" fillId="0" borderId="12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34" xfId="0" applyFont="1" applyBorder="1" applyAlignment="1">
      <alignment/>
    </xf>
    <xf numFmtId="184" fontId="21" fillId="0" borderId="34" xfId="0" applyNumberFormat="1" applyFont="1" applyBorder="1" applyAlignment="1">
      <alignment/>
    </xf>
    <xf numFmtId="184" fontId="21" fillId="0" borderId="14" xfId="0" applyNumberFormat="1" applyFont="1" applyBorder="1" applyAlignment="1">
      <alignment/>
    </xf>
    <xf numFmtId="184" fontId="21" fillId="0" borderId="35" xfId="0" applyNumberFormat="1" applyFont="1" applyBorder="1" applyAlignment="1">
      <alignment/>
    </xf>
    <xf numFmtId="184" fontId="22" fillId="0" borderId="17" xfId="0" applyNumberFormat="1" applyFont="1" applyBorder="1" applyAlignment="1">
      <alignment/>
    </xf>
    <xf numFmtId="184" fontId="21" fillId="0" borderId="15" xfId="0" applyNumberFormat="1" applyFont="1" applyBorder="1" applyAlignment="1">
      <alignment/>
    </xf>
    <xf numFmtId="184" fontId="21" fillId="0" borderId="16" xfId="0" applyNumberFormat="1" applyFont="1" applyBorder="1" applyAlignment="1">
      <alignment/>
    </xf>
    <xf numFmtId="184" fontId="21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center" textRotation="90"/>
      <protection locked="0"/>
    </xf>
    <xf numFmtId="167" fontId="21" fillId="0" borderId="10" xfId="0" applyNumberFormat="1" applyFont="1" applyBorder="1" applyAlignment="1">
      <alignment horizontal="center" wrapText="1"/>
    </xf>
    <xf numFmtId="167" fontId="21" fillId="0" borderId="31" xfId="0" applyNumberFormat="1" applyFont="1" applyBorder="1" applyAlignment="1">
      <alignment horizontal="center" wrapText="1"/>
    </xf>
    <xf numFmtId="167" fontId="21" fillId="0" borderId="18" xfId="0" applyNumberFormat="1" applyFont="1" applyBorder="1" applyAlignment="1">
      <alignment horizontal="center" wrapText="1"/>
    </xf>
    <xf numFmtId="167" fontId="21" fillId="0" borderId="32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67" fontId="21" fillId="0" borderId="12" xfId="0" applyNumberFormat="1" applyFont="1" applyBorder="1" applyAlignment="1">
      <alignment horizontal="center" wrapText="1"/>
    </xf>
    <xf numFmtId="167" fontId="21" fillId="0" borderId="16" xfId="0" applyNumberFormat="1" applyFont="1" applyBorder="1" applyAlignment="1">
      <alignment horizontal="center" wrapText="1"/>
    </xf>
    <xf numFmtId="0" fontId="22" fillId="0" borderId="33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184" fontId="22" fillId="0" borderId="18" xfId="0" applyNumberFormat="1" applyFont="1" applyBorder="1" applyAlignment="1">
      <alignment horizontal="center" wrapText="1"/>
    </xf>
    <xf numFmtId="184" fontId="22" fillId="0" borderId="32" xfId="0" applyNumberFormat="1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95" zoomScaleNormal="95" zoomScalePageLayoutView="0" workbookViewId="0" topLeftCell="A1">
      <selection activeCell="A1" sqref="A1:K1"/>
    </sheetView>
  </sheetViews>
  <sheetFormatPr defaultColWidth="9.16015625" defaultRowHeight="11.25"/>
  <cols>
    <col min="1" max="9" width="9.16015625" style="5" customWidth="1"/>
    <col min="10" max="10" width="10.66015625" style="5" customWidth="1"/>
    <col min="11" max="11" width="28.33203125" style="5" customWidth="1"/>
    <col min="12" max="12" width="20.16015625" style="5" customWidth="1"/>
    <col min="13" max="13" width="9.16015625" style="5" customWidth="1"/>
    <col min="14" max="15" width="9.16015625" style="60" customWidth="1"/>
    <col min="16" max="16384" width="9.16015625" style="5" customWidth="1"/>
  </cols>
  <sheetData>
    <row r="1" spans="1:11" ht="15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1" ht="15">
      <c r="A3" s="83" t="s">
        <v>76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1" ht="15">
      <c r="A5" s="83" t="s">
        <v>77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7" spans="1:12" ht="15">
      <c r="A7" s="84" t="s">
        <v>78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ht="15">
      <c r="A8" s="5" t="s">
        <v>79</v>
      </c>
    </row>
    <row r="10" ht="15">
      <c r="A10" s="5" t="s">
        <v>126</v>
      </c>
    </row>
    <row r="11" ht="15">
      <c r="A11" s="5" t="s">
        <v>127</v>
      </c>
    </row>
    <row r="13" ht="15">
      <c r="A13" s="5" t="s">
        <v>80</v>
      </c>
    </row>
    <row r="14" ht="15">
      <c r="A14" s="5" t="s">
        <v>81</v>
      </c>
    </row>
    <row r="16" ht="15">
      <c r="A16" s="5" t="s">
        <v>82</v>
      </c>
    </row>
    <row r="17" ht="15">
      <c r="A17" s="5" t="s">
        <v>83</v>
      </c>
    </row>
    <row r="18" ht="15">
      <c r="A18" s="5" t="s">
        <v>84</v>
      </c>
    </row>
    <row r="20" ht="15">
      <c r="A20" s="61" t="s">
        <v>85</v>
      </c>
    </row>
    <row r="22" ht="15">
      <c r="A22" s="5" t="s">
        <v>86</v>
      </c>
    </row>
    <row r="23" ht="15">
      <c r="A23" s="5" t="s">
        <v>87</v>
      </c>
    </row>
    <row r="25" ht="15">
      <c r="A25" s="5" t="s">
        <v>88</v>
      </c>
    </row>
    <row r="26" ht="15">
      <c r="A26" s="5" t="s">
        <v>128</v>
      </c>
    </row>
    <row r="28" ht="15">
      <c r="A28" s="5" t="s">
        <v>89</v>
      </c>
    </row>
    <row r="29" ht="15">
      <c r="A29" s="5" t="s">
        <v>90</v>
      </c>
    </row>
    <row r="30" ht="15">
      <c r="A30" s="5" t="s">
        <v>91</v>
      </c>
    </row>
    <row r="31" ht="15">
      <c r="A31" s="5" t="s">
        <v>130</v>
      </c>
    </row>
    <row r="32" ht="15">
      <c r="A32" s="5" t="s">
        <v>129</v>
      </c>
    </row>
    <row r="33" ht="15">
      <c r="A33" s="5" t="s">
        <v>92</v>
      </c>
    </row>
    <row r="35" ht="15">
      <c r="A35" s="61" t="s">
        <v>93</v>
      </c>
    </row>
    <row r="37" ht="15">
      <c r="A37" s="5" t="s">
        <v>94</v>
      </c>
    </row>
    <row r="38" ht="15">
      <c r="A38" s="5" t="s">
        <v>132</v>
      </c>
    </row>
    <row r="39" ht="15">
      <c r="A39" s="5" t="s">
        <v>133</v>
      </c>
    </row>
    <row r="41" ht="15">
      <c r="A41" s="61" t="s">
        <v>95</v>
      </c>
    </row>
    <row r="42" ht="15">
      <c r="A42" s="61"/>
    </row>
    <row r="43" ht="15">
      <c r="A43" s="5" t="s">
        <v>96</v>
      </c>
    </row>
    <row r="44" ht="15">
      <c r="A44" s="5" t="s">
        <v>97</v>
      </c>
    </row>
    <row r="45" ht="15">
      <c r="A45" s="5" t="s">
        <v>98</v>
      </c>
    </row>
    <row r="47" ht="15">
      <c r="A47" s="61" t="s">
        <v>99</v>
      </c>
    </row>
    <row r="49" ht="15">
      <c r="A49" s="5" t="s">
        <v>134</v>
      </c>
    </row>
    <row r="50" ht="15">
      <c r="A50" s="5" t="s">
        <v>135</v>
      </c>
    </row>
    <row r="52" ht="15">
      <c r="A52" s="5" t="s">
        <v>100</v>
      </c>
    </row>
  </sheetData>
  <sheetProtection/>
  <mergeCells count="4">
    <mergeCell ref="A1:K1"/>
    <mergeCell ref="A3:K3"/>
    <mergeCell ref="A5:K5"/>
    <mergeCell ref="A7:L7"/>
  </mergeCells>
  <printOptions/>
  <pageMargins left="0.57" right="0.25" top="0.8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3.16015625" style="5" customWidth="1"/>
    <col min="2" max="2" width="4.5" style="5" customWidth="1"/>
    <col min="3" max="5" width="9.16015625" style="5" customWidth="1"/>
    <col min="6" max="6" width="19" style="20" customWidth="1"/>
    <col min="7" max="10" width="13.83203125" style="20" customWidth="1"/>
    <col min="11" max="11" width="6.16015625" style="5" customWidth="1"/>
    <col min="12" max="12" width="1.66796875" style="5" customWidth="1"/>
    <col min="13" max="13" width="13.83203125" style="6" customWidth="1"/>
    <col min="14" max="14" width="33.16015625" style="5" customWidth="1"/>
    <col min="15" max="16384" width="9.16015625" style="5" customWidth="1"/>
  </cols>
  <sheetData>
    <row r="1" spans="1:11" ht="14.2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14.25" customHeight="1">
      <c r="A2" s="7"/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1"/>
    </row>
    <row r="3" spans="1:11" ht="14.25" customHeight="1">
      <c r="A3" s="7"/>
      <c r="B3" s="90" t="s">
        <v>2</v>
      </c>
      <c r="C3" s="90"/>
      <c r="D3" s="90"/>
      <c r="E3" s="90"/>
      <c r="F3" s="90"/>
      <c r="G3" s="90"/>
      <c r="H3" s="90"/>
      <c r="I3" s="90"/>
      <c r="J3" s="90"/>
      <c r="K3" s="91"/>
    </row>
    <row r="4" spans="1:11" ht="14.25" customHeight="1">
      <c r="A4" s="7"/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1"/>
    </row>
    <row r="5" spans="1:11" ht="14.25" customHeight="1">
      <c r="A5" s="7"/>
      <c r="B5" s="90" t="s">
        <v>4</v>
      </c>
      <c r="C5" s="90"/>
      <c r="D5" s="90"/>
      <c r="E5" s="90"/>
      <c r="F5" s="90"/>
      <c r="G5" s="90"/>
      <c r="H5" s="90"/>
      <c r="I5" s="90"/>
      <c r="J5" s="90"/>
      <c r="K5" s="91"/>
    </row>
    <row r="6" spans="1:11" ht="14.25" customHeight="1">
      <c r="A6" s="7"/>
      <c r="B6" s="9"/>
      <c r="C6" s="9"/>
      <c r="D6" s="9"/>
      <c r="E6" s="9"/>
      <c r="F6" s="10"/>
      <c r="G6" s="10"/>
      <c r="H6" s="10"/>
      <c r="I6" s="10"/>
      <c r="J6" s="10"/>
      <c r="K6" s="11"/>
    </row>
    <row r="7" spans="1:11" ht="14.25" customHeight="1">
      <c r="A7" s="7"/>
      <c r="B7" s="12"/>
      <c r="C7" s="2"/>
      <c r="D7" s="2"/>
      <c r="E7" s="2"/>
      <c r="F7" s="3"/>
      <c r="G7" s="3"/>
      <c r="H7" s="3"/>
      <c r="I7" s="3"/>
      <c r="J7" s="13"/>
      <c r="K7" s="14" t="s">
        <v>5</v>
      </c>
    </row>
    <row r="8" spans="1:11" ht="14.25" customHeight="1">
      <c r="A8" s="7"/>
      <c r="B8" s="15"/>
      <c r="C8" s="16"/>
      <c r="D8" s="16"/>
      <c r="E8" s="16"/>
      <c r="F8" s="17"/>
      <c r="G8" s="86" t="s">
        <v>6</v>
      </c>
      <c r="H8" s="86" t="s">
        <v>7</v>
      </c>
      <c r="I8" s="92"/>
      <c r="J8" s="88" t="s">
        <v>8</v>
      </c>
      <c r="K8" s="19"/>
    </row>
    <row r="9" spans="1:11" ht="14.25" customHeight="1">
      <c r="A9" s="7"/>
      <c r="B9" s="7"/>
      <c r="G9" s="87"/>
      <c r="H9" s="87"/>
      <c r="I9" s="93"/>
      <c r="J9" s="89"/>
      <c r="K9" s="21"/>
    </row>
    <row r="10" spans="1:11" ht="14.25" customHeight="1">
      <c r="A10" s="7"/>
      <c r="B10" s="15" t="s">
        <v>9</v>
      </c>
      <c r="G10" s="22"/>
      <c r="H10" s="22"/>
      <c r="I10" s="22"/>
      <c r="J10" s="18"/>
      <c r="K10" s="21"/>
    </row>
    <row r="11" spans="1:11" ht="14.25" customHeight="1">
      <c r="A11" s="7"/>
      <c r="B11" s="23" t="s">
        <v>10</v>
      </c>
      <c r="C11" s="24"/>
      <c r="D11" s="24"/>
      <c r="E11" s="24"/>
      <c r="F11" s="25"/>
      <c r="G11" s="26"/>
      <c r="H11" s="26"/>
      <c r="I11" s="27">
        <v>200</v>
      </c>
      <c r="J11" s="28"/>
      <c r="K11" s="29" t="s">
        <v>11</v>
      </c>
    </row>
    <row r="12" spans="1:11" ht="14.25" customHeight="1">
      <c r="A12" s="7"/>
      <c r="B12" s="30" t="s">
        <v>13</v>
      </c>
      <c r="C12" s="31"/>
      <c r="D12" s="31"/>
      <c r="E12" s="31"/>
      <c r="F12" s="32"/>
      <c r="G12" s="33"/>
      <c r="H12" s="33"/>
      <c r="I12" s="34">
        <v>-1400</v>
      </c>
      <c r="J12" s="28"/>
      <c r="K12" s="29" t="s">
        <v>14</v>
      </c>
    </row>
    <row r="13" spans="1:11" ht="14.25" customHeight="1">
      <c r="A13" s="7"/>
      <c r="B13" s="23" t="s">
        <v>15</v>
      </c>
      <c r="C13" s="24"/>
      <c r="D13" s="24"/>
      <c r="E13" s="24"/>
      <c r="F13" s="25"/>
      <c r="G13" s="26"/>
      <c r="H13" s="26"/>
      <c r="I13" s="27">
        <v>21000</v>
      </c>
      <c r="J13" s="28"/>
      <c r="K13" s="29" t="s">
        <v>16</v>
      </c>
    </row>
    <row r="14" spans="1:11" ht="14.25" customHeight="1">
      <c r="A14" s="7"/>
      <c r="B14" s="23" t="s">
        <v>17</v>
      </c>
      <c r="C14" s="24"/>
      <c r="D14" s="24"/>
      <c r="E14" s="24"/>
      <c r="F14" s="25"/>
      <c r="G14" s="26"/>
      <c r="H14" s="26"/>
      <c r="I14" s="27">
        <v>3900</v>
      </c>
      <c r="J14" s="28"/>
      <c r="K14" s="29"/>
    </row>
    <row r="15" spans="1:11" ht="14.25" customHeight="1">
      <c r="A15" s="36"/>
      <c r="B15" s="23" t="s">
        <v>18</v>
      </c>
      <c r="C15" s="24"/>
      <c r="D15" s="24"/>
      <c r="E15" s="24"/>
      <c r="F15" s="25"/>
      <c r="G15" s="26"/>
      <c r="H15" s="26"/>
      <c r="I15" s="34">
        <v>364.83</v>
      </c>
      <c r="J15" s="28"/>
      <c r="K15" s="29"/>
    </row>
    <row r="16" spans="1:11" ht="14.25" customHeight="1">
      <c r="A16" s="37"/>
      <c r="B16" s="30" t="s">
        <v>19</v>
      </c>
      <c r="C16" s="31"/>
      <c r="D16" s="31"/>
      <c r="E16" s="31"/>
      <c r="F16" s="32"/>
      <c r="G16" s="26"/>
      <c r="H16" s="26"/>
      <c r="I16" s="38">
        <v>4518</v>
      </c>
      <c r="J16" s="28"/>
      <c r="K16" s="29" t="s">
        <v>0</v>
      </c>
    </row>
    <row r="17" spans="1:11" ht="14.25" customHeight="1">
      <c r="A17" s="85" t="s">
        <v>20</v>
      </c>
      <c r="B17" s="39" t="s">
        <v>21</v>
      </c>
      <c r="C17" s="31"/>
      <c r="D17" s="31"/>
      <c r="E17" s="31"/>
      <c r="F17" s="32"/>
      <c r="G17" s="27">
        <v>38525.61</v>
      </c>
      <c r="H17" s="27"/>
      <c r="I17" s="27">
        <f>SUM(I11:I16)</f>
        <v>28582.83</v>
      </c>
      <c r="J17" s="27">
        <f>G17+I17</f>
        <v>67108.44</v>
      </c>
      <c r="K17" s="29"/>
    </row>
    <row r="18" spans="1:11" ht="14.25" customHeight="1">
      <c r="A18" s="85"/>
      <c r="B18" s="7"/>
      <c r="G18" s="40"/>
      <c r="H18" s="40"/>
      <c r="I18" s="41"/>
      <c r="J18" s="28"/>
      <c r="K18" s="29"/>
    </row>
    <row r="19" spans="1:11" ht="14.25" customHeight="1">
      <c r="A19" s="85"/>
      <c r="B19" s="7"/>
      <c r="G19" s="40"/>
      <c r="H19" s="40"/>
      <c r="I19" s="41"/>
      <c r="J19" s="28"/>
      <c r="K19" s="29"/>
    </row>
    <row r="20" spans="1:11" ht="14.25" customHeight="1">
      <c r="A20" s="85"/>
      <c r="B20" s="15" t="s">
        <v>22</v>
      </c>
      <c r="G20" s="41"/>
      <c r="H20" s="41"/>
      <c r="I20" s="41"/>
      <c r="J20" s="28"/>
      <c r="K20" s="29"/>
    </row>
    <row r="21" spans="1:11" ht="14.25" customHeight="1">
      <c r="A21" s="85"/>
      <c r="B21" s="23" t="s">
        <v>23</v>
      </c>
      <c r="C21" s="24"/>
      <c r="D21" s="24"/>
      <c r="E21" s="24"/>
      <c r="F21" s="42"/>
      <c r="G21" s="25"/>
      <c r="H21" s="41"/>
      <c r="I21" s="41"/>
      <c r="J21" s="28"/>
      <c r="K21" s="36"/>
    </row>
    <row r="22" spans="1:11" ht="14.25" customHeight="1">
      <c r="A22" s="85"/>
      <c r="B22" s="24"/>
      <c r="C22" s="24" t="s">
        <v>24</v>
      </c>
      <c r="D22" s="31"/>
      <c r="E22" s="31"/>
      <c r="F22" s="43"/>
      <c r="G22" s="27"/>
      <c r="H22" s="34">
        <v>-8900</v>
      </c>
      <c r="I22" s="41"/>
      <c r="J22" s="28"/>
      <c r="K22" s="29"/>
    </row>
    <row r="23" spans="1:11" ht="14.25" customHeight="1">
      <c r="A23" s="85"/>
      <c r="B23" s="23"/>
      <c r="C23" s="24" t="s">
        <v>25</v>
      </c>
      <c r="D23" s="24"/>
      <c r="E23" s="24"/>
      <c r="F23" s="25"/>
      <c r="G23" s="27"/>
      <c r="H23" s="27">
        <v>6210.54</v>
      </c>
      <c r="I23" s="41"/>
      <c r="J23" s="28"/>
      <c r="K23" s="29"/>
    </row>
    <row r="24" spans="1:11" ht="14.25" customHeight="1">
      <c r="A24" s="85"/>
      <c r="B24" s="23"/>
      <c r="C24" s="24" t="s">
        <v>26</v>
      </c>
      <c r="D24" s="24"/>
      <c r="E24" s="24"/>
      <c r="F24" s="25"/>
      <c r="G24" s="27"/>
      <c r="H24" s="27">
        <v>0</v>
      </c>
      <c r="I24" s="41"/>
      <c r="J24" s="28"/>
      <c r="K24" s="29"/>
    </row>
    <row r="25" spans="1:13" ht="14.25" customHeight="1">
      <c r="A25" s="85"/>
      <c r="B25" s="23"/>
      <c r="C25" s="24" t="s">
        <v>27</v>
      </c>
      <c r="D25" s="24"/>
      <c r="E25" s="24"/>
      <c r="F25" s="25"/>
      <c r="G25" s="34"/>
      <c r="H25" s="34">
        <v>200</v>
      </c>
      <c r="I25" s="41"/>
      <c r="J25" s="28"/>
      <c r="K25" s="29"/>
      <c r="M25" s="44"/>
    </row>
    <row r="26" spans="1:13" ht="14.25" customHeight="1">
      <c r="A26" s="85"/>
      <c r="B26" s="23"/>
      <c r="C26" s="24" t="s">
        <v>28</v>
      </c>
      <c r="D26" s="24"/>
      <c r="E26" s="24"/>
      <c r="F26" s="42"/>
      <c r="G26" s="34"/>
      <c r="H26" s="38">
        <v>375</v>
      </c>
      <c r="I26" s="27">
        <f>SUM(H22:H26)</f>
        <v>-2114.46</v>
      </c>
      <c r="J26" s="28"/>
      <c r="K26" s="29" t="s">
        <v>29</v>
      </c>
      <c r="M26" s="44"/>
    </row>
    <row r="27" spans="1:11" ht="14.25" customHeight="1">
      <c r="A27" s="85"/>
      <c r="B27" s="23" t="s">
        <v>30</v>
      </c>
      <c r="C27" s="24"/>
      <c r="D27" s="24"/>
      <c r="E27" s="24"/>
      <c r="F27" s="25"/>
      <c r="G27" s="27"/>
      <c r="H27" s="27"/>
      <c r="I27" s="45">
        <v>664.43</v>
      </c>
      <c r="J27" s="28"/>
      <c r="K27" s="29"/>
    </row>
    <row r="28" spans="1:11" ht="14.25" customHeight="1">
      <c r="A28" s="85"/>
      <c r="B28" s="23" t="s">
        <v>31</v>
      </c>
      <c r="C28" s="24"/>
      <c r="D28" s="24"/>
      <c r="E28" s="24"/>
      <c r="F28" s="25"/>
      <c r="G28" s="26"/>
      <c r="H28" s="26"/>
      <c r="I28" s="27">
        <v>472.05</v>
      </c>
      <c r="J28" s="28"/>
      <c r="K28" s="29"/>
    </row>
    <row r="29" spans="1:11" ht="14.25" customHeight="1">
      <c r="A29" s="85"/>
      <c r="B29" s="23" t="s">
        <v>32</v>
      </c>
      <c r="C29" s="24"/>
      <c r="D29" s="24"/>
      <c r="E29" s="24"/>
      <c r="F29" s="25"/>
      <c r="G29" s="26"/>
      <c r="H29" s="26"/>
      <c r="I29" s="27">
        <v>9568.9</v>
      </c>
      <c r="J29" s="28"/>
      <c r="K29" s="29" t="s">
        <v>12</v>
      </c>
    </row>
    <row r="30" spans="1:11" ht="14.25" customHeight="1">
      <c r="A30" s="37"/>
      <c r="B30" s="23" t="s">
        <v>33</v>
      </c>
      <c r="C30" s="24"/>
      <c r="D30" s="24"/>
      <c r="E30" s="24"/>
      <c r="F30" s="25"/>
      <c r="G30" s="26"/>
      <c r="H30" s="26"/>
      <c r="I30" s="27">
        <v>1549.5</v>
      </c>
      <c r="J30" s="28"/>
      <c r="K30" s="29" t="s">
        <v>34</v>
      </c>
    </row>
    <row r="31" spans="1:11" ht="14.25" customHeight="1">
      <c r="A31" s="7"/>
      <c r="B31" s="23" t="s">
        <v>35</v>
      </c>
      <c r="C31" s="24"/>
      <c r="D31" s="24"/>
      <c r="E31" s="24"/>
      <c r="F31" s="25"/>
      <c r="G31" s="26"/>
      <c r="H31" s="26"/>
      <c r="I31" s="27">
        <v>2240</v>
      </c>
      <c r="J31" s="28"/>
      <c r="K31" s="29"/>
    </row>
    <row r="32" spans="1:11" ht="14.25" customHeight="1">
      <c r="A32" s="7"/>
      <c r="B32" s="23" t="s">
        <v>36</v>
      </c>
      <c r="C32" s="24"/>
      <c r="D32" s="24"/>
      <c r="E32" s="24"/>
      <c r="F32" s="25"/>
      <c r="G32" s="26"/>
      <c r="H32" s="26"/>
      <c r="I32" s="27">
        <v>3219.6</v>
      </c>
      <c r="J32" s="28"/>
      <c r="K32" s="29" t="s">
        <v>37</v>
      </c>
    </row>
    <row r="33" spans="1:11" ht="14.25" customHeight="1">
      <c r="A33" s="7"/>
      <c r="B33" s="46" t="s">
        <v>38</v>
      </c>
      <c r="C33" s="24"/>
      <c r="D33" s="24"/>
      <c r="E33" s="24"/>
      <c r="F33" s="25"/>
      <c r="G33" s="27">
        <v>27433.27</v>
      </c>
      <c r="H33" s="27"/>
      <c r="I33" s="27">
        <f>SUM(I26:I32)</f>
        <v>15600.02</v>
      </c>
      <c r="J33" s="27">
        <f>G33+I33</f>
        <v>43033.29</v>
      </c>
      <c r="K33" s="29"/>
    </row>
    <row r="34" spans="1:11" ht="14.25" customHeight="1">
      <c r="A34" s="7"/>
      <c r="B34" s="7"/>
      <c r="G34" s="40"/>
      <c r="H34" s="40"/>
      <c r="I34" s="41"/>
      <c r="J34" s="28"/>
      <c r="K34" s="29"/>
    </row>
    <row r="35" spans="1:14" ht="14.25" customHeight="1">
      <c r="A35" s="7"/>
      <c r="B35" s="7"/>
      <c r="G35" s="40"/>
      <c r="H35" s="40"/>
      <c r="I35" s="41"/>
      <c r="J35" s="28"/>
      <c r="K35" s="29"/>
      <c r="M35" s="5"/>
      <c r="N35" s="6"/>
    </row>
    <row r="36" spans="1:11" ht="14.25" customHeight="1" thickBot="1">
      <c r="A36" s="7"/>
      <c r="B36" s="46" t="s">
        <v>39</v>
      </c>
      <c r="C36" s="24"/>
      <c r="D36" s="24"/>
      <c r="E36" s="24"/>
      <c r="F36" s="25"/>
      <c r="G36" s="47">
        <f>G17-G33</f>
        <v>11092.34</v>
      </c>
      <c r="H36" s="47"/>
      <c r="I36" s="47">
        <f>I17-I33</f>
        <v>12982.810000000001</v>
      </c>
      <c r="J36" s="47">
        <f>J17-J33</f>
        <v>24075.15</v>
      </c>
      <c r="K36" s="29"/>
    </row>
    <row r="37" spans="1:14" ht="14.25" customHeight="1" thickTop="1">
      <c r="A37" s="7"/>
      <c r="B37" s="7"/>
      <c r="G37" s="40"/>
      <c r="H37" s="40"/>
      <c r="I37" s="41"/>
      <c r="J37" s="28"/>
      <c r="K37" s="29"/>
      <c r="M37" s="94" t="s">
        <v>131</v>
      </c>
      <c r="N37" s="95"/>
    </row>
    <row r="38" spans="1:14" ht="14.25" customHeight="1">
      <c r="A38" s="7"/>
      <c r="B38" s="15" t="s">
        <v>40</v>
      </c>
      <c r="G38" s="40"/>
      <c r="H38" s="40"/>
      <c r="I38" s="41"/>
      <c r="J38" s="28"/>
      <c r="K38" s="29"/>
      <c r="M38" s="62">
        <f>J43</f>
        <v>24075.15</v>
      </c>
      <c r="N38" s="63" t="s">
        <v>41</v>
      </c>
    </row>
    <row r="39" spans="1:14" ht="14.25" customHeight="1">
      <c r="A39" s="7"/>
      <c r="B39" s="7"/>
      <c r="G39" s="40"/>
      <c r="H39" s="40"/>
      <c r="I39" s="41"/>
      <c r="J39" s="28"/>
      <c r="K39" s="29"/>
      <c r="M39" s="48">
        <f>I26</f>
        <v>-2114.46</v>
      </c>
      <c r="N39" s="36" t="s">
        <v>43</v>
      </c>
    </row>
    <row r="40" spans="1:14" ht="14.25" customHeight="1">
      <c r="A40" s="7"/>
      <c r="B40" s="23" t="s">
        <v>42</v>
      </c>
      <c r="C40" s="24"/>
      <c r="D40" s="24"/>
      <c r="E40" s="24"/>
      <c r="F40" s="25"/>
      <c r="G40" s="26">
        <v>9819.39</v>
      </c>
      <c r="H40" s="26"/>
      <c r="I40" s="27">
        <v>11091.51</v>
      </c>
      <c r="J40" s="27">
        <f>G40+I40</f>
        <v>20910.9</v>
      </c>
      <c r="K40" s="21"/>
      <c r="M40" s="48">
        <v>-1000</v>
      </c>
      <c r="N40" s="36" t="s">
        <v>45</v>
      </c>
    </row>
    <row r="41" spans="1:14" ht="14.25" customHeight="1">
      <c r="A41" s="7"/>
      <c r="B41" s="23" t="s">
        <v>44</v>
      </c>
      <c r="C41" s="24"/>
      <c r="D41" s="24"/>
      <c r="E41" s="24"/>
      <c r="F41" s="25"/>
      <c r="G41" s="26">
        <v>765.35</v>
      </c>
      <c r="H41" s="40"/>
      <c r="I41" s="49">
        <v>1398.9</v>
      </c>
      <c r="J41" s="27">
        <f>G41+I41</f>
        <v>2164.25</v>
      </c>
      <c r="K41" s="29"/>
      <c r="M41" s="48">
        <f>-I14</f>
        <v>-3900</v>
      </c>
      <c r="N41" s="36" t="s">
        <v>17</v>
      </c>
    </row>
    <row r="42" spans="1:14" ht="14.25" customHeight="1">
      <c r="A42" s="7"/>
      <c r="B42" s="23" t="s">
        <v>46</v>
      </c>
      <c r="C42" s="24"/>
      <c r="D42" s="24"/>
      <c r="E42" s="24"/>
      <c r="F42" s="25"/>
      <c r="G42" s="40">
        <v>507.6</v>
      </c>
      <c r="H42" s="40"/>
      <c r="I42" s="49">
        <v>492.4</v>
      </c>
      <c r="J42" s="28">
        <f>G42+I42</f>
        <v>1000</v>
      </c>
      <c r="K42" s="29" t="s">
        <v>47</v>
      </c>
      <c r="M42" s="48">
        <v>-500</v>
      </c>
      <c r="N42" s="36" t="s">
        <v>49</v>
      </c>
    </row>
    <row r="43" spans="1:14" ht="14.25" customHeight="1" thickBot="1">
      <c r="A43" s="7"/>
      <c r="B43" s="50" t="s">
        <v>48</v>
      </c>
      <c r="C43" s="9"/>
      <c r="D43" s="9"/>
      <c r="E43" s="9"/>
      <c r="F43" s="10"/>
      <c r="G43" s="51">
        <f>SUM(G40:G42)</f>
        <v>11092.34</v>
      </c>
      <c r="H43" s="51"/>
      <c r="I43" s="51">
        <f>SUM(I40:I42)</f>
        <v>12982.81</v>
      </c>
      <c r="J43" s="47">
        <f>SUM(J40:J42)</f>
        <v>24075.15</v>
      </c>
      <c r="K43" s="29"/>
      <c r="M43" s="48">
        <v>-246.24</v>
      </c>
      <c r="N43" s="36" t="s">
        <v>50</v>
      </c>
    </row>
    <row r="44" spans="1:14" ht="14.25" customHeight="1" thickTop="1">
      <c r="A44" s="36"/>
      <c r="B44" s="52"/>
      <c r="C44" s="2"/>
      <c r="D44" s="2"/>
      <c r="E44" s="2"/>
      <c r="F44" s="3"/>
      <c r="G44" s="53"/>
      <c r="H44" s="53"/>
      <c r="I44" s="53"/>
      <c r="J44" s="54"/>
      <c r="K44" s="29"/>
      <c r="M44" s="48">
        <f>-J42</f>
        <v>-1000</v>
      </c>
      <c r="N44" s="55" t="s">
        <v>52</v>
      </c>
    </row>
    <row r="45" spans="1:14" ht="14.25" customHeight="1">
      <c r="A45" s="7"/>
      <c r="B45" s="15" t="s">
        <v>162</v>
      </c>
      <c r="C45" s="16"/>
      <c r="D45" s="16"/>
      <c r="E45" s="16"/>
      <c r="F45" s="17"/>
      <c r="G45" s="53"/>
      <c r="H45" s="53"/>
      <c r="I45" s="53"/>
      <c r="J45" s="54">
        <f>M45</f>
        <v>15314.450000000003</v>
      </c>
      <c r="K45" s="29" t="s">
        <v>51</v>
      </c>
      <c r="M45" s="57">
        <f>SUM(M38:M44)</f>
        <v>15314.450000000003</v>
      </c>
      <c r="N45" s="64" t="s">
        <v>53</v>
      </c>
    </row>
    <row r="46" spans="1:14" ht="14.25" customHeight="1">
      <c r="A46" s="7"/>
      <c r="B46" s="56"/>
      <c r="C46" s="9"/>
      <c r="D46" s="9"/>
      <c r="E46" s="9"/>
      <c r="F46" s="10"/>
      <c r="G46" s="10"/>
      <c r="H46" s="10"/>
      <c r="I46" s="10"/>
      <c r="J46" s="10"/>
      <c r="K46" s="55"/>
      <c r="M46" s="35"/>
      <c r="N46" s="35"/>
    </row>
    <row r="47" spans="1:14" ht="14.25" customHeight="1">
      <c r="A47" s="2"/>
      <c r="B47" s="16"/>
      <c r="C47" s="16"/>
      <c r="D47" s="16"/>
      <c r="E47" s="16"/>
      <c r="F47" s="17"/>
      <c r="G47" s="17"/>
      <c r="H47" s="17"/>
      <c r="I47" s="17"/>
      <c r="J47" s="17"/>
      <c r="K47" s="16"/>
      <c r="M47" s="35"/>
      <c r="N47" s="35"/>
    </row>
    <row r="48" spans="13:14" ht="14.25" customHeight="1">
      <c r="M48" s="35"/>
      <c r="N48" s="35"/>
    </row>
    <row r="49" spans="2:14" ht="14.25" customHeight="1">
      <c r="B49" s="58" t="s">
        <v>54</v>
      </c>
      <c r="C49" s="59" t="s">
        <v>55</v>
      </c>
      <c r="M49" s="35"/>
      <c r="N49" s="35"/>
    </row>
    <row r="50" spans="3:13" ht="6" customHeight="1">
      <c r="C50" s="59"/>
      <c r="M50" s="35"/>
    </row>
    <row r="51" spans="3:13" ht="14.25" customHeight="1">
      <c r="C51" s="59" t="s">
        <v>56</v>
      </c>
      <c r="M51" s="35"/>
    </row>
    <row r="52" spans="3:13" ht="14.25" customHeight="1">
      <c r="C52" s="59" t="s">
        <v>57</v>
      </c>
      <c r="M52" s="35"/>
    </row>
    <row r="53" spans="3:13" ht="6" customHeight="1">
      <c r="C53" s="59"/>
      <c r="D53" s="59"/>
      <c r="M53" s="35"/>
    </row>
    <row r="54" spans="3:13" ht="14.25" customHeight="1">
      <c r="C54" s="59" t="s">
        <v>58</v>
      </c>
      <c r="D54" s="59"/>
      <c r="M54" s="35"/>
    </row>
    <row r="55" spans="3:13" ht="14.25" customHeight="1">
      <c r="C55" s="59" t="s">
        <v>59</v>
      </c>
      <c r="M55" s="35"/>
    </row>
    <row r="56" spans="3:13" ht="6" customHeight="1">
      <c r="C56" s="59"/>
      <c r="M56" s="35"/>
    </row>
    <row r="57" spans="3:13" ht="14.25" customHeight="1">
      <c r="C57" s="59" t="s">
        <v>60</v>
      </c>
      <c r="M57" s="35"/>
    </row>
    <row r="58" spans="3:13" ht="14.25" customHeight="1">
      <c r="C58" s="59" t="s">
        <v>61</v>
      </c>
      <c r="M58" s="35"/>
    </row>
    <row r="59" spans="3:13" ht="6" customHeight="1">
      <c r="C59" s="59"/>
      <c r="M59" s="35"/>
    </row>
    <row r="60" spans="3:13" ht="14.25" customHeight="1">
      <c r="C60" s="59" t="s">
        <v>163</v>
      </c>
      <c r="M60" s="35"/>
    </row>
    <row r="61" ht="6" customHeight="1">
      <c r="C61" s="59"/>
    </row>
    <row r="62" ht="14.25" customHeight="1">
      <c r="C62" s="59" t="s">
        <v>62</v>
      </c>
    </row>
    <row r="63" ht="14.25" customHeight="1">
      <c r="C63" s="59" t="s">
        <v>63</v>
      </c>
    </row>
    <row r="64" ht="14.25" customHeight="1">
      <c r="C64" s="59" t="s">
        <v>64</v>
      </c>
    </row>
    <row r="65" ht="6" customHeight="1">
      <c r="C65" s="59"/>
    </row>
    <row r="66" ht="14.25" customHeight="1">
      <c r="C66" s="59" t="s">
        <v>65</v>
      </c>
    </row>
    <row r="67" ht="14.25" customHeight="1">
      <c r="C67" s="59" t="s">
        <v>66</v>
      </c>
    </row>
    <row r="68" ht="14.25" customHeight="1">
      <c r="C68" s="59" t="s">
        <v>67</v>
      </c>
    </row>
    <row r="69" ht="14.25" customHeight="1">
      <c r="C69" s="59" t="s">
        <v>68</v>
      </c>
    </row>
    <row r="70" ht="14.25" customHeight="1">
      <c r="C70" s="59" t="s">
        <v>69</v>
      </c>
    </row>
    <row r="71" ht="14.25" customHeight="1">
      <c r="C71" s="59" t="s">
        <v>70</v>
      </c>
    </row>
    <row r="72" ht="14.25" customHeight="1">
      <c r="C72" s="59" t="s">
        <v>71</v>
      </c>
    </row>
    <row r="73" ht="14.25" customHeight="1">
      <c r="C73" s="59" t="s">
        <v>72</v>
      </c>
    </row>
    <row r="74" ht="6" customHeight="1">
      <c r="C74" s="59"/>
    </row>
    <row r="75" ht="14.25" customHeight="1">
      <c r="C75" s="59" t="s">
        <v>73</v>
      </c>
    </row>
    <row r="76" spans="3:4" ht="6" customHeight="1">
      <c r="C76" s="59"/>
      <c r="D76" s="59"/>
    </row>
    <row r="77" ht="14.25" customHeight="1">
      <c r="C77" s="59" t="s">
        <v>74</v>
      </c>
    </row>
    <row r="78" ht="6" customHeight="1">
      <c r="C78" s="59"/>
    </row>
    <row r="79" ht="14.25" customHeight="1">
      <c r="C79" s="59" t="s">
        <v>164</v>
      </c>
    </row>
    <row r="80" ht="6.75" customHeight="1"/>
    <row r="81" ht="14.25" customHeight="1">
      <c r="C81" s="59"/>
    </row>
    <row r="83" ht="7.5" customHeight="1"/>
  </sheetData>
  <sheetProtection/>
  <mergeCells count="9">
    <mergeCell ref="B2:K2"/>
    <mergeCell ref="B3:K3"/>
    <mergeCell ref="B4:K4"/>
    <mergeCell ref="A17:A29"/>
    <mergeCell ref="G8:G9"/>
    <mergeCell ref="J8:J9"/>
    <mergeCell ref="B5:K5"/>
    <mergeCell ref="H8:I9"/>
    <mergeCell ref="M37:N37"/>
  </mergeCells>
  <printOptions horizontalCentered="1"/>
  <pageMargins left="0.38" right="0.15748031496062992" top="0.47" bottom="0.17" header="0.15" footer="0.1181102362204724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3.83203125" style="5" customWidth="1"/>
    <col min="2" max="2" width="16.66015625" style="5" customWidth="1"/>
    <col min="3" max="3" width="16.33203125" style="5" customWidth="1"/>
    <col min="4" max="4" width="10.66015625" style="5" customWidth="1"/>
    <col min="5" max="5" width="7" style="82" customWidth="1"/>
    <col min="6" max="6" width="10.5" style="82" customWidth="1"/>
    <col min="7" max="7" width="7" style="82" customWidth="1"/>
    <col min="8" max="8" width="10.5" style="82" customWidth="1"/>
    <col min="9" max="9" width="3.83203125" style="82" customWidth="1"/>
    <col min="10" max="16384" width="9.16015625" style="5" customWidth="1"/>
  </cols>
  <sheetData>
    <row r="1" spans="1:9" ht="15">
      <c r="A1" s="1"/>
      <c r="B1" s="2"/>
      <c r="C1" s="2"/>
      <c r="D1" s="2"/>
      <c r="E1" s="70"/>
      <c r="F1" s="70"/>
      <c r="G1" s="70"/>
      <c r="H1" s="70"/>
      <c r="I1" s="71"/>
    </row>
    <row r="2" spans="1:9" ht="15">
      <c r="A2" s="7"/>
      <c r="B2" s="90" t="s">
        <v>1</v>
      </c>
      <c r="C2" s="90"/>
      <c r="D2" s="90"/>
      <c r="E2" s="90"/>
      <c r="F2" s="90"/>
      <c r="G2" s="90"/>
      <c r="H2" s="90"/>
      <c r="I2" s="8"/>
    </row>
    <row r="3" spans="1:9" ht="15">
      <c r="A3" s="7"/>
      <c r="B3" s="90" t="s">
        <v>2</v>
      </c>
      <c r="C3" s="90"/>
      <c r="D3" s="90"/>
      <c r="E3" s="90"/>
      <c r="F3" s="90"/>
      <c r="G3" s="90"/>
      <c r="H3" s="90"/>
      <c r="I3" s="8"/>
    </row>
    <row r="4" spans="1:9" ht="18" customHeight="1">
      <c r="A4" s="7"/>
      <c r="B4" s="90" t="s">
        <v>101</v>
      </c>
      <c r="C4" s="90"/>
      <c r="D4" s="90"/>
      <c r="E4" s="90"/>
      <c r="F4" s="90"/>
      <c r="G4" s="90"/>
      <c r="H4" s="90"/>
      <c r="I4" s="8"/>
    </row>
    <row r="5" spans="1:9" ht="15">
      <c r="A5" s="7"/>
      <c r="B5" s="90" t="s">
        <v>102</v>
      </c>
      <c r="C5" s="90"/>
      <c r="D5" s="90"/>
      <c r="E5" s="90"/>
      <c r="F5" s="90"/>
      <c r="G5" s="90"/>
      <c r="H5" s="90"/>
      <c r="I5" s="8"/>
    </row>
    <row r="6" spans="1:9" ht="15">
      <c r="A6" s="7"/>
      <c r="B6" s="16"/>
      <c r="C6" s="16"/>
      <c r="D6" s="72"/>
      <c r="E6" s="72"/>
      <c r="F6" s="72"/>
      <c r="G6" s="72"/>
      <c r="H6" s="16"/>
      <c r="I6" s="73"/>
    </row>
    <row r="7" spans="1:9" ht="12.75" customHeight="1">
      <c r="A7" s="7"/>
      <c r="B7" s="96" t="s">
        <v>103</v>
      </c>
      <c r="C7" s="97"/>
      <c r="D7" s="98"/>
      <c r="E7" s="72"/>
      <c r="F7" s="102" t="s">
        <v>104</v>
      </c>
      <c r="G7" s="72"/>
      <c r="H7" s="104" t="s">
        <v>161</v>
      </c>
      <c r="I7" s="73"/>
    </row>
    <row r="8" spans="1:9" ht="12.75" customHeight="1">
      <c r="A8" s="7"/>
      <c r="B8" s="99"/>
      <c r="C8" s="100"/>
      <c r="D8" s="101"/>
      <c r="E8" s="16"/>
      <c r="F8" s="103"/>
      <c r="G8" s="72"/>
      <c r="H8" s="105"/>
      <c r="I8" s="74"/>
    </row>
    <row r="9" spans="1:9" ht="15">
      <c r="A9" s="7"/>
      <c r="B9" s="16"/>
      <c r="C9" s="16"/>
      <c r="D9" s="72"/>
      <c r="E9" s="72"/>
      <c r="F9" s="72"/>
      <c r="G9" s="72"/>
      <c r="H9" s="16"/>
      <c r="I9" s="73"/>
    </row>
    <row r="10" spans="1:9" ht="15">
      <c r="A10" s="7"/>
      <c r="B10" s="75" t="s">
        <v>105</v>
      </c>
      <c r="C10" s="75"/>
      <c r="D10" s="76">
        <v>8800</v>
      </c>
      <c r="E10" s="76"/>
      <c r="F10" s="76"/>
      <c r="G10" s="76"/>
      <c r="H10" s="76">
        <f>D10-F10</f>
        <v>8800</v>
      </c>
      <c r="I10" s="77"/>
    </row>
    <row r="11" spans="1:9" ht="15">
      <c r="A11" s="7"/>
      <c r="B11" s="16"/>
      <c r="C11" s="16"/>
      <c r="D11" s="72"/>
      <c r="E11" s="72"/>
      <c r="F11" s="72"/>
      <c r="G11" s="72"/>
      <c r="H11" s="16"/>
      <c r="I11" s="73"/>
    </row>
    <row r="12" spans="1:9" ht="15">
      <c r="A12" s="7"/>
      <c r="B12" s="75" t="s">
        <v>106</v>
      </c>
      <c r="C12" s="75"/>
      <c r="D12" s="76">
        <v>73500</v>
      </c>
      <c r="E12" s="76"/>
      <c r="F12" s="76">
        <v>36500</v>
      </c>
      <c r="G12" s="76"/>
      <c r="H12" s="76">
        <f>D12-F12</f>
        <v>37000</v>
      </c>
      <c r="I12" s="77"/>
    </row>
    <row r="13" spans="1:9" ht="15">
      <c r="A13" s="7"/>
      <c r="B13" s="16"/>
      <c r="C13" s="16"/>
      <c r="D13" s="72"/>
      <c r="E13" s="72"/>
      <c r="F13" s="72"/>
      <c r="G13" s="72"/>
      <c r="H13" s="16"/>
      <c r="I13" s="73"/>
    </row>
    <row r="14" spans="1:9" ht="15">
      <c r="A14" s="7"/>
      <c r="B14" s="75" t="s">
        <v>107</v>
      </c>
      <c r="C14" s="75"/>
      <c r="D14" s="76">
        <v>59300</v>
      </c>
      <c r="E14" s="76"/>
      <c r="F14" s="76">
        <v>59300</v>
      </c>
      <c r="G14" s="76"/>
      <c r="H14" s="76">
        <f>D14-F14</f>
        <v>0</v>
      </c>
      <c r="I14" s="77"/>
    </row>
    <row r="15" spans="1:9" ht="15">
      <c r="A15" s="7"/>
      <c r="B15" s="16"/>
      <c r="C15" s="16"/>
      <c r="D15" s="72"/>
      <c r="E15" s="72"/>
      <c r="F15" s="72"/>
      <c r="G15" s="72"/>
      <c r="H15" s="16"/>
      <c r="I15" s="73"/>
    </row>
    <row r="16" spans="1:9" ht="15">
      <c r="A16" s="7"/>
      <c r="B16" s="75" t="s">
        <v>108</v>
      </c>
      <c r="C16" s="75"/>
      <c r="D16" s="76">
        <v>22420</v>
      </c>
      <c r="E16" s="76"/>
      <c r="F16" s="76">
        <v>21420</v>
      </c>
      <c r="G16" s="76"/>
      <c r="H16" s="76">
        <f>D16-F16</f>
        <v>1000</v>
      </c>
      <c r="I16" s="77"/>
    </row>
    <row r="17" spans="1:9" ht="15">
      <c r="A17" s="7"/>
      <c r="B17" s="16"/>
      <c r="C17" s="16"/>
      <c r="D17" s="72"/>
      <c r="E17" s="72"/>
      <c r="F17" s="72"/>
      <c r="G17" s="72"/>
      <c r="H17" s="16"/>
      <c r="I17" s="73"/>
    </row>
    <row r="18" spans="1:9" ht="15">
      <c r="A18" s="7"/>
      <c r="B18" s="75" t="s">
        <v>109</v>
      </c>
      <c r="C18" s="75"/>
      <c r="D18" s="76">
        <v>3900</v>
      </c>
      <c r="E18" s="76"/>
      <c r="F18" s="76"/>
      <c r="G18" s="76"/>
      <c r="H18" s="76">
        <f>D18-F18</f>
        <v>3900</v>
      </c>
      <c r="I18" s="77"/>
    </row>
    <row r="19" spans="1:9" ht="15">
      <c r="A19" s="7"/>
      <c r="B19" s="16"/>
      <c r="C19" s="16"/>
      <c r="D19" s="72"/>
      <c r="E19" s="72"/>
      <c r="F19" s="72"/>
      <c r="G19" s="72"/>
      <c r="H19" s="16"/>
      <c r="I19" s="73"/>
    </row>
    <row r="20" spans="1:9" ht="15">
      <c r="A20" s="7"/>
      <c r="B20" s="75" t="s">
        <v>110</v>
      </c>
      <c r="C20" s="75"/>
      <c r="D20" s="76">
        <v>8965</v>
      </c>
      <c r="E20" s="76"/>
      <c r="F20" s="76">
        <v>20425</v>
      </c>
      <c r="G20" s="76"/>
      <c r="H20" s="76">
        <f>D20-F20</f>
        <v>-11460</v>
      </c>
      <c r="I20" s="77"/>
    </row>
    <row r="21" spans="1:9" ht="15">
      <c r="A21" s="7"/>
      <c r="B21" s="16"/>
      <c r="C21" s="16"/>
      <c r="D21" s="72"/>
      <c r="E21" s="72"/>
      <c r="F21" s="72"/>
      <c r="G21" s="72"/>
      <c r="H21" s="72"/>
      <c r="I21" s="77"/>
    </row>
    <row r="22" spans="1:9" ht="15">
      <c r="A22" s="7"/>
      <c r="B22" s="75" t="s">
        <v>111</v>
      </c>
      <c r="C22" s="75"/>
      <c r="D22" s="76">
        <v>4000</v>
      </c>
      <c r="E22" s="76"/>
      <c r="F22" s="76">
        <v>2100</v>
      </c>
      <c r="G22" s="76"/>
      <c r="H22" s="76">
        <f>D22-F22</f>
        <v>1900</v>
      </c>
      <c r="I22" s="77"/>
    </row>
    <row r="23" spans="1:9" ht="15">
      <c r="A23" s="7"/>
      <c r="B23" s="16"/>
      <c r="C23" s="16"/>
      <c r="D23" s="72"/>
      <c r="E23" s="72"/>
      <c r="F23" s="72"/>
      <c r="G23" s="72"/>
      <c r="H23" s="72"/>
      <c r="I23" s="77"/>
    </row>
    <row r="24" spans="1:9" ht="15">
      <c r="A24" s="7"/>
      <c r="B24" s="75" t="s">
        <v>112</v>
      </c>
      <c r="C24" s="75"/>
      <c r="D24" s="76">
        <v>1888</v>
      </c>
      <c r="E24" s="76"/>
      <c r="F24" s="76"/>
      <c r="G24" s="76"/>
      <c r="H24" s="76">
        <f>D24-F24</f>
        <v>1888</v>
      </c>
      <c r="I24" s="77"/>
    </row>
    <row r="25" spans="1:9" ht="15">
      <c r="A25" s="7"/>
      <c r="B25" s="16"/>
      <c r="C25" s="16"/>
      <c r="D25" s="72"/>
      <c r="E25" s="72"/>
      <c r="F25" s="72"/>
      <c r="G25" s="72"/>
      <c r="H25" s="72"/>
      <c r="I25" s="77"/>
    </row>
    <row r="26" spans="1:9" ht="15">
      <c r="A26" s="7"/>
      <c r="B26" s="75" t="s">
        <v>113</v>
      </c>
      <c r="C26" s="75"/>
      <c r="D26" s="76">
        <v>355</v>
      </c>
      <c r="E26" s="76"/>
      <c r="F26" s="76"/>
      <c r="G26" s="76"/>
      <c r="H26" s="76">
        <f>D26-F26</f>
        <v>355</v>
      </c>
      <c r="I26" s="77"/>
    </row>
    <row r="27" spans="1:9" ht="15">
      <c r="A27" s="7"/>
      <c r="B27" s="16"/>
      <c r="C27" s="16"/>
      <c r="D27" s="72"/>
      <c r="E27" s="72"/>
      <c r="F27" s="72"/>
      <c r="G27" s="72"/>
      <c r="H27" s="72"/>
      <c r="I27" s="77"/>
    </row>
    <row r="28" spans="1:9" ht="15">
      <c r="A28" s="7"/>
      <c r="B28" s="75" t="s">
        <v>114</v>
      </c>
      <c r="C28" s="75"/>
      <c r="D28" s="76">
        <v>320</v>
      </c>
      <c r="E28" s="76"/>
      <c r="F28" s="76"/>
      <c r="G28" s="76"/>
      <c r="H28" s="76">
        <f>D28-F28</f>
        <v>320</v>
      </c>
      <c r="I28" s="77"/>
    </row>
    <row r="29" spans="1:9" ht="15">
      <c r="A29" s="7"/>
      <c r="B29" s="16"/>
      <c r="C29" s="16"/>
      <c r="D29" s="72"/>
      <c r="E29" s="72"/>
      <c r="F29" s="72"/>
      <c r="G29" s="72"/>
      <c r="H29" s="72"/>
      <c r="I29" s="77"/>
    </row>
    <row r="30" spans="1:9" ht="15">
      <c r="A30" s="7"/>
      <c r="B30" s="75" t="s">
        <v>115</v>
      </c>
      <c r="C30" s="75"/>
      <c r="D30" s="76"/>
      <c r="E30" s="76"/>
      <c r="F30" s="76">
        <v>4903</v>
      </c>
      <c r="G30" s="76"/>
      <c r="H30" s="76">
        <f>D30-F30</f>
        <v>-4903</v>
      </c>
      <c r="I30" s="77"/>
    </row>
    <row r="31" spans="1:9" ht="15">
      <c r="A31" s="7"/>
      <c r="B31" s="16"/>
      <c r="C31" s="16"/>
      <c r="D31" s="72"/>
      <c r="E31" s="72"/>
      <c r="F31" s="72"/>
      <c r="G31" s="72"/>
      <c r="H31" s="16"/>
      <c r="I31" s="73"/>
    </row>
    <row r="32" spans="1:9" ht="15">
      <c r="A32" s="7"/>
      <c r="B32" s="75" t="s">
        <v>116</v>
      </c>
      <c r="C32" s="75"/>
      <c r="D32" s="76"/>
      <c r="E32" s="76"/>
      <c r="F32" s="76">
        <v>4400</v>
      </c>
      <c r="G32" s="76"/>
      <c r="H32" s="76">
        <f>D32-F32</f>
        <v>-4400</v>
      </c>
      <c r="I32" s="77"/>
    </row>
    <row r="33" spans="1:9" ht="15">
      <c r="A33" s="7"/>
      <c r="B33" s="16"/>
      <c r="C33" s="16"/>
      <c r="D33" s="72"/>
      <c r="E33" s="72"/>
      <c r="F33" s="72"/>
      <c r="G33" s="72"/>
      <c r="H33" s="16"/>
      <c r="I33" s="73"/>
    </row>
    <row r="34" spans="1:9" ht="15">
      <c r="A34" s="7"/>
      <c r="B34" s="75" t="s">
        <v>50</v>
      </c>
      <c r="C34" s="75"/>
      <c r="D34" s="76"/>
      <c r="E34" s="76"/>
      <c r="F34" s="76">
        <v>3220</v>
      </c>
      <c r="G34" s="76"/>
      <c r="H34" s="76">
        <f>D34-F34</f>
        <v>-3220</v>
      </c>
      <c r="I34" s="77"/>
    </row>
    <row r="35" spans="1:9" ht="15">
      <c r="A35" s="7"/>
      <c r="B35" s="16"/>
      <c r="C35" s="16"/>
      <c r="D35" s="72"/>
      <c r="E35" s="72"/>
      <c r="F35" s="72"/>
      <c r="G35" s="72"/>
      <c r="H35" s="72"/>
      <c r="I35" s="77"/>
    </row>
    <row r="36" spans="1:9" ht="15">
      <c r="A36" s="7"/>
      <c r="B36" s="16" t="s">
        <v>117</v>
      </c>
      <c r="C36" s="16" t="s">
        <v>118</v>
      </c>
      <c r="D36" s="72">
        <v>52200</v>
      </c>
      <c r="E36" s="72"/>
      <c r="F36" s="72"/>
      <c r="G36" s="72"/>
      <c r="H36" s="72"/>
      <c r="I36" s="77"/>
    </row>
    <row r="37" spans="1:9" ht="15">
      <c r="A37" s="7"/>
      <c r="B37" s="16"/>
      <c r="C37" s="16" t="s">
        <v>119</v>
      </c>
      <c r="D37" s="72">
        <v>9120</v>
      </c>
      <c r="E37" s="72"/>
      <c r="F37" s="72"/>
      <c r="G37" s="72"/>
      <c r="H37" s="72"/>
      <c r="I37" s="77"/>
    </row>
    <row r="38" spans="1:9" ht="15">
      <c r="A38" s="7"/>
      <c r="B38" s="75"/>
      <c r="C38" s="75"/>
      <c r="D38" s="78">
        <f>SUM(D36:D37)</f>
        <v>61320</v>
      </c>
      <c r="E38" s="76"/>
      <c r="F38" s="76">
        <v>64414</v>
      </c>
      <c r="G38" s="76"/>
      <c r="H38" s="76">
        <f>D38-F38</f>
        <v>-3094</v>
      </c>
      <c r="I38" s="77"/>
    </row>
    <row r="39" spans="1:9" ht="15">
      <c r="A39" s="7"/>
      <c r="B39" s="16"/>
      <c r="C39" s="16"/>
      <c r="D39" s="72"/>
      <c r="E39" s="72"/>
      <c r="F39" s="72"/>
      <c r="G39" s="72"/>
      <c r="H39" s="72"/>
      <c r="I39" s="77"/>
    </row>
    <row r="40" spans="1:9" ht="15">
      <c r="A40" s="7"/>
      <c r="B40" s="75" t="s">
        <v>120</v>
      </c>
      <c r="C40" s="75"/>
      <c r="D40" s="76"/>
      <c r="E40" s="76"/>
      <c r="F40" s="76">
        <v>3374</v>
      </c>
      <c r="G40" s="76"/>
      <c r="H40" s="76">
        <f>D40-F40</f>
        <v>-3374</v>
      </c>
      <c r="I40" s="77"/>
    </row>
    <row r="41" spans="1:9" ht="15">
      <c r="A41" s="7"/>
      <c r="B41" s="16"/>
      <c r="C41" s="16"/>
      <c r="D41" s="72"/>
      <c r="E41" s="72"/>
      <c r="F41" s="72"/>
      <c r="G41" s="72"/>
      <c r="H41" s="72"/>
      <c r="I41" s="77"/>
    </row>
    <row r="42" spans="1:9" ht="15">
      <c r="A42" s="7"/>
      <c r="B42" s="75" t="s">
        <v>121</v>
      </c>
      <c r="C42" s="75"/>
      <c r="D42" s="76">
        <v>690</v>
      </c>
      <c r="E42" s="76"/>
      <c r="F42" s="76">
        <v>1109</v>
      </c>
      <c r="G42" s="76"/>
      <c r="H42" s="76">
        <f>D42-F42</f>
        <v>-419</v>
      </c>
      <c r="I42" s="77"/>
    </row>
    <row r="43" spans="1:9" ht="15">
      <c r="A43" s="7"/>
      <c r="B43" s="16"/>
      <c r="C43" s="16"/>
      <c r="D43" s="72"/>
      <c r="E43" s="72"/>
      <c r="F43" s="72"/>
      <c r="G43" s="72"/>
      <c r="H43" s="16"/>
      <c r="I43" s="73"/>
    </row>
    <row r="44" spans="1:9" ht="15">
      <c r="A44" s="7"/>
      <c r="B44" s="75" t="s">
        <v>122</v>
      </c>
      <c r="C44" s="75"/>
      <c r="D44" s="76"/>
      <c r="E44" s="76"/>
      <c r="F44" s="76">
        <v>218</v>
      </c>
      <c r="G44" s="76"/>
      <c r="H44" s="76">
        <f>D44-F44</f>
        <v>-218</v>
      </c>
      <c r="I44" s="77"/>
    </row>
    <row r="45" spans="1:9" ht="15">
      <c r="A45" s="7"/>
      <c r="B45" s="16"/>
      <c r="C45" s="16"/>
      <c r="D45" s="72"/>
      <c r="E45" s="72"/>
      <c r="F45" s="72"/>
      <c r="G45" s="72"/>
      <c r="H45" s="16"/>
      <c r="I45" s="73"/>
    </row>
    <row r="46" spans="1:9" ht="15">
      <c r="A46" s="7"/>
      <c r="B46" s="16"/>
      <c r="C46" s="16"/>
      <c r="D46" s="79">
        <f>SUM(D10:D34)+SUM(D38:D45)</f>
        <v>245458</v>
      </c>
      <c r="E46" s="72"/>
      <c r="F46" s="79">
        <f>SUM(F10:F34)+SUM(F38:F45)</f>
        <v>221383</v>
      </c>
      <c r="G46" s="72"/>
      <c r="H46" s="79">
        <f>SUM(H10:H34)+SUM(H38:H45)</f>
        <v>24075</v>
      </c>
      <c r="I46" s="77"/>
    </row>
    <row r="47" spans="1:9" ht="15">
      <c r="A47" s="7"/>
      <c r="B47" s="16"/>
      <c r="C47" s="16"/>
      <c r="D47" s="72"/>
      <c r="E47" s="72"/>
      <c r="F47" s="72"/>
      <c r="G47" s="72"/>
      <c r="H47" s="72"/>
      <c r="I47" s="77"/>
    </row>
    <row r="48" spans="1:9" ht="15">
      <c r="A48" s="7"/>
      <c r="B48" s="16" t="s">
        <v>123</v>
      </c>
      <c r="C48" s="16"/>
      <c r="D48" s="72"/>
      <c r="E48" s="72"/>
      <c r="F48" s="72"/>
      <c r="G48" s="72" t="s">
        <v>124</v>
      </c>
      <c r="H48" s="72">
        <f>8434-6270</f>
        <v>2164</v>
      </c>
      <c r="I48" s="77"/>
    </row>
    <row r="49" spans="1:9" ht="15">
      <c r="A49" s="7"/>
      <c r="B49" s="16"/>
      <c r="C49" s="16"/>
      <c r="D49" s="72"/>
      <c r="E49" s="72"/>
      <c r="F49" s="72"/>
      <c r="G49" s="72" t="s">
        <v>42</v>
      </c>
      <c r="H49" s="72">
        <v>20911</v>
      </c>
      <c r="I49" s="77"/>
    </row>
    <row r="50" spans="1:9" ht="15">
      <c r="A50" s="7"/>
      <c r="B50" s="16"/>
      <c r="C50" s="16"/>
      <c r="D50" s="72"/>
      <c r="E50" s="72"/>
      <c r="F50" s="72"/>
      <c r="G50" s="72" t="s">
        <v>125</v>
      </c>
      <c r="H50" s="72">
        <v>1000</v>
      </c>
      <c r="I50" s="77"/>
    </row>
    <row r="51" spans="1:9" ht="15">
      <c r="A51" s="7"/>
      <c r="B51" s="16"/>
      <c r="C51" s="16"/>
      <c r="D51" s="72"/>
      <c r="E51" s="72"/>
      <c r="F51" s="72"/>
      <c r="G51" s="72"/>
      <c r="H51" s="79">
        <f>SUM(H48:H50)</f>
        <v>24075</v>
      </c>
      <c r="I51" s="77"/>
    </row>
    <row r="52" spans="1:9" ht="15">
      <c r="A52" s="56"/>
      <c r="B52" s="9"/>
      <c r="C52" s="9"/>
      <c r="D52" s="80"/>
      <c r="E52" s="80"/>
      <c r="F52" s="80"/>
      <c r="G52" s="80"/>
      <c r="H52" s="80"/>
      <c r="I52" s="81"/>
    </row>
    <row r="53" spans="2:9" ht="15">
      <c r="B53" s="16"/>
      <c r="C53" s="16"/>
      <c r="D53" s="72"/>
      <c r="E53" s="72"/>
      <c r="F53" s="72"/>
      <c r="G53" s="72"/>
      <c r="H53" s="72"/>
      <c r="I53" s="72"/>
    </row>
    <row r="54" spans="2:9" ht="15">
      <c r="B54" s="16"/>
      <c r="C54" s="16"/>
      <c r="D54" s="72"/>
      <c r="E54" s="72"/>
      <c r="F54" s="72"/>
      <c r="G54" s="72"/>
      <c r="H54" s="72"/>
      <c r="I54" s="72"/>
    </row>
  </sheetData>
  <sheetProtection/>
  <mergeCells count="7">
    <mergeCell ref="B7:D8"/>
    <mergeCell ref="F7:F8"/>
    <mergeCell ref="H7:H8"/>
    <mergeCell ref="B2:H2"/>
    <mergeCell ref="B3:H3"/>
    <mergeCell ref="B4:H4"/>
    <mergeCell ref="B5:H5"/>
  </mergeCells>
  <printOptions/>
  <pageMargins left="0.75" right="0.75" top="0.75" bottom="0.6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7"/>
  <sheetViews>
    <sheetView zoomScale="95" zoomScaleNormal="95" zoomScalePageLayoutView="0" workbookViewId="0" topLeftCell="A1">
      <selection activeCell="A1" sqref="A1"/>
    </sheetView>
  </sheetViews>
  <sheetFormatPr defaultColWidth="9.16015625" defaultRowHeight="11.25"/>
  <cols>
    <col min="1" max="1" width="9.16015625" style="5" customWidth="1"/>
    <col min="2" max="2" width="21.5" style="5" customWidth="1"/>
    <col min="3" max="3" width="13.5" style="5" customWidth="1"/>
    <col min="4" max="4" width="9.16015625" style="5" customWidth="1"/>
    <col min="5" max="5" width="13.5" style="5" customWidth="1"/>
    <col min="6" max="6" width="9.16015625" style="5" customWidth="1"/>
    <col min="7" max="7" width="12.16015625" style="5" bestFit="1" customWidth="1"/>
    <col min="8" max="8" width="9.16015625" style="5" customWidth="1"/>
    <col min="9" max="9" width="14.5" style="5" customWidth="1"/>
    <col min="10" max="10" width="18.33203125" style="5" customWidth="1"/>
    <col min="11" max="16384" width="9.16015625" style="5" customWidth="1"/>
  </cols>
  <sheetData>
    <row r="2" spans="2:9" ht="15">
      <c r="B2" s="83" t="s">
        <v>1</v>
      </c>
      <c r="C2" s="83"/>
      <c r="D2" s="83"/>
      <c r="E2" s="83"/>
      <c r="F2" s="83"/>
      <c r="G2" s="83"/>
      <c r="H2" s="83"/>
      <c r="I2" s="69"/>
    </row>
    <row r="4" spans="2:9" ht="15">
      <c r="B4" s="83" t="s">
        <v>140</v>
      </c>
      <c r="C4" s="83"/>
      <c r="D4" s="83"/>
      <c r="E4" s="83"/>
      <c r="F4" s="83"/>
      <c r="G4" s="83"/>
      <c r="H4" s="83"/>
      <c r="I4" s="69"/>
    </row>
    <row r="6" ht="15">
      <c r="A6" s="5" t="s">
        <v>138</v>
      </c>
    </row>
    <row r="7" ht="15">
      <c r="A7" s="5" t="s">
        <v>144</v>
      </c>
    </row>
    <row r="9" ht="15">
      <c r="A9" s="5" t="s">
        <v>139</v>
      </c>
    </row>
    <row r="11" spans="3:5" ht="15">
      <c r="C11" s="68" t="s">
        <v>146</v>
      </c>
      <c r="E11" s="68" t="s">
        <v>146</v>
      </c>
    </row>
    <row r="12" spans="3:5" ht="15">
      <c r="C12" s="66" t="s">
        <v>136</v>
      </c>
      <c r="E12" s="66" t="s">
        <v>137</v>
      </c>
    </row>
    <row r="13" spans="3:5" ht="15">
      <c r="C13" s="66"/>
      <c r="E13" s="66"/>
    </row>
    <row r="14" spans="2:5" ht="15">
      <c r="B14" s="58" t="s">
        <v>143</v>
      </c>
      <c r="C14" s="6">
        <v>-1994832</v>
      </c>
      <c r="E14" s="6">
        <v>-1991036</v>
      </c>
    </row>
    <row r="16" ht="15">
      <c r="A16" s="5" t="s">
        <v>155</v>
      </c>
    </row>
    <row r="17" ht="15">
      <c r="A17" s="5" t="s">
        <v>166</v>
      </c>
    </row>
    <row r="18" ht="15">
      <c r="A18" s="5" t="s">
        <v>165</v>
      </c>
    </row>
    <row r="19" ht="15">
      <c r="A19" s="5" t="s">
        <v>168</v>
      </c>
    </row>
    <row r="20" ht="15">
      <c r="A20" s="5" t="s">
        <v>167</v>
      </c>
    </row>
    <row r="22" ht="15">
      <c r="A22" s="5" t="s">
        <v>142</v>
      </c>
    </row>
    <row r="23" ht="15">
      <c r="E23" s="68" t="s">
        <v>146</v>
      </c>
    </row>
    <row r="24" spans="4:5" ht="15">
      <c r="D24" s="67"/>
      <c r="E24" s="66" t="s">
        <v>159</v>
      </c>
    </row>
    <row r="25" ht="15">
      <c r="D25" s="67"/>
    </row>
    <row r="26" spans="2:5" ht="15">
      <c r="B26" s="5" t="s">
        <v>141</v>
      </c>
      <c r="D26" s="65"/>
      <c r="E26" s="6">
        <v>6849957</v>
      </c>
    </row>
    <row r="27" ht="15">
      <c r="E27" s="6"/>
    </row>
    <row r="28" spans="2:5" ht="15">
      <c r="B28" s="5" t="s">
        <v>149</v>
      </c>
      <c r="E28" s="6">
        <v>6156470</v>
      </c>
    </row>
    <row r="29" ht="15">
      <c r="E29" s="6"/>
    </row>
    <row r="30" spans="2:5" ht="15">
      <c r="B30" s="5" t="s">
        <v>151</v>
      </c>
      <c r="E30" s="6">
        <f>E26-E28</f>
        <v>693487</v>
      </c>
    </row>
    <row r="31" ht="15">
      <c r="E31" s="6"/>
    </row>
    <row r="32" spans="2:5" ht="15">
      <c r="B32" s="5" t="s">
        <v>150</v>
      </c>
      <c r="E32" s="6">
        <v>692719</v>
      </c>
    </row>
    <row r="33" ht="15">
      <c r="E33" s="6"/>
    </row>
    <row r="34" spans="2:5" ht="15">
      <c r="B34" s="5" t="s">
        <v>152</v>
      </c>
      <c r="E34" s="6">
        <f>E30-E32</f>
        <v>768</v>
      </c>
    </row>
    <row r="35" ht="15">
      <c r="E35" s="6"/>
    </row>
    <row r="36" ht="15">
      <c r="A36" s="5" t="s">
        <v>145</v>
      </c>
    </row>
    <row r="37" ht="15">
      <c r="A37" s="5" t="s">
        <v>160</v>
      </c>
    </row>
    <row r="38" ht="15">
      <c r="A38" s="5" t="s">
        <v>157</v>
      </c>
    </row>
    <row r="39" ht="15">
      <c r="A39" s="5" t="s">
        <v>156</v>
      </c>
    </row>
    <row r="41" ht="15">
      <c r="A41" s="5" t="s">
        <v>169</v>
      </c>
    </row>
    <row r="42" ht="15">
      <c r="A42" s="5" t="s">
        <v>153</v>
      </c>
    </row>
    <row r="43" ht="15">
      <c r="A43" s="5" t="s">
        <v>154</v>
      </c>
    </row>
    <row r="44" ht="15">
      <c r="A44" s="5" t="s">
        <v>158</v>
      </c>
    </row>
    <row r="46" ht="15">
      <c r="A46" s="5" t="s">
        <v>147</v>
      </c>
    </row>
    <row r="47" ht="15">
      <c r="A47" s="5" t="s">
        <v>148</v>
      </c>
    </row>
  </sheetData>
  <sheetProtection/>
  <mergeCells count="2">
    <mergeCell ref="B2:H2"/>
    <mergeCell ref="B4:H4"/>
  </mergeCells>
  <printOptions/>
  <pageMargins left="0.6692913385826772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grahaml</cp:lastModifiedBy>
  <cp:lastPrinted>2016-07-13T11:01:46Z</cp:lastPrinted>
  <dcterms:created xsi:type="dcterms:W3CDTF">2016-07-10T15:59:48Z</dcterms:created>
  <dcterms:modified xsi:type="dcterms:W3CDTF">2016-07-14T14:47:43Z</dcterms:modified>
  <cp:category/>
  <cp:version/>
  <cp:contentType/>
  <cp:contentStatus/>
</cp:coreProperties>
</file>